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2160" yWindow="90" windowWidth="15180" windowHeight="1030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<sst xmlns="http://schemas.openxmlformats.org/spreadsheetml/2006/main" count="22" uniqueCount="18">
  <si>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x</t>
  </si>
  <si>
    <t>y</t>
  </si>
  <si>
    <t>z</t>
  </si>
  <si>
    <t>3D</t>
  </si>
  <si>
    <t>x'</t>
  </si>
  <si>
    <t>y'</t>
  </si>
  <si>
    <t>t</t>
  </si>
  <si>
    <t>os x</t>
  </si>
  <si>
    <t>os y</t>
  </si>
  <si>
    <t>os z</t>
  </si>
  <si>
    <t>pôdorys</t>
  </si>
  <si>
    <t>bokorys</t>
  </si>
  <si>
    <t>parametrické rovnice</t>
  </si>
  <si>
    <t>všeobecná ax.</t>
  </si>
  <si>
    <t>závit=</t>
  </si>
  <si>
    <t>kónus=</t>
  </si>
  <si>
    <t>© Matej Pašák</t>
  </si>
  <si>
    <t>www.maclab.sk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</si>
</sst>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9">
    <font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25"/>
      <name val="Arial"/>
      <family val="0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name val="Arial"/>
      <family val="2"/>
    </font>
    <font>
      <sz val="10"/>
      <color indexed="22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1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8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5" applyNumberFormat="0" applyFont="0" applyAlignment="0" applyProtection="0"/>
    <xf numFmtId="0" fontId="12" fillId="0" borderId="6" applyNumberFormat="0" applyFill="0" applyAlignment="0" applyProtection="0"/>
    <xf numFmtId="0" fontId="16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3" borderId="8" applyNumberFormat="0" applyAlignment="0" applyProtection="0"/>
    <xf numFmtId="0" fontId="11" fillId="9" borderId="8" applyNumberFormat="0" applyAlignment="0" applyProtection="0"/>
    <xf numFmtId="0" fontId="10" fillId="9" borderId="9" applyNumberFormat="0" applyAlignment="0" applyProtection="0"/>
    <xf numFmtId="0" fontId="15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23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25" fillId="3" borderId="10" xfId="0" applyFont="1" applyFill="1" applyBorder="1" applyAlignment="1">
      <alignment horizontal="center"/>
    </xf>
    <xf numFmtId="0" fontId="25" fillId="7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23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7" fillId="0" borderId="0" xfId="36" applyFont="1" applyAlignment="1">
      <alignment horizontal="left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22"/>
          <c:w val="0.95225"/>
          <c:h val="0.95675"/>
        </c:manualLayout>
      </c:layout>
      <c:scatterChart>
        <c:scatterStyle val="smooth"/>
        <c:varyColors val="0"/>
        <c:ser>
          <c:idx val="1"/>
          <c:order val="0"/>
          <c:tx>
            <c:v>čiara na osi x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Hárok1!$F$5:$F$6</c:f>
              <c:numCache/>
            </c:numRef>
          </c:xVal>
          <c:yVal>
            <c:numRef>
              <c:f>Hárok1!$G$5:$G$6</c:f>
              <c:numCache/>
            </c:numRef>
          </c:yVal>
          <c:smooth val="1"/>
        </c:ser>
        <c:ser>
          <c:idx val="2"/>
          <c:order val="1"/>
          <c:tx>
            <c:v>čiara na osi y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Hárok1!$F$9:$F$10</c:f>
              <c:numCache/>
            </c:numRef>
          </c:xVal>
          <c:yVal>
            <c:numRef>
              <c:f>Hárok1!$G$9:$G$10</c:f>
              <c:numCache/>
            </c:numRef>
          </c:yVal>
          <c:smooth val="1"/>
        </c:ser>
        <c:ser>
          <c:idx val="3"/>
          <c:order val="2"/>
          <c:tx>
            <c:v>čiara na osi z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Hárok1!$F$13:$F$14</c:f>
              <c:numCache/>
            </c:numRef>
          </c:xVal>
          <c:yVal>
            <c:numRef>
              <c:f>Hárok1!$G$13:$G$14</c:f>
              <c:numCache/>
            </c:numRef>
          </c:yVal>
          <c:smooth val="1"/>
        </c:ser>
        <c:ser>
          <c:idx val="0"/>
          <c:order val="3"/>
          <c:tx>
            <c:v>Priemet skrutkovice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Hárok1!$F$18:$F$74</c:f>
              <c:numCache/>
            </c:numRef>
          </c:xVal>
          <c:yVal>
            <c:numRef>
              <c:f>Hárok1!$G$18:$G$74</c:f>
              <c:numCache/>
            </c:numRef>
          </c:yVal>
          <c:smooth val="1"/>
        </c:ser>
        <c:axId val="61819218"/>
        <c:axId val="23135163"/>
      </c:scatterChart>
      <c:valAx>
        <c:axId val="61819218"/>
        <c:scaling>
          <c:orientation val="minMax"/>
          <c:max val="2"/>
          <c:min val="-2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23135163"/>
        <c:crosses val="autoZero"/>
        <c:crossBetween val="midCat"/>
        <c:dispUnits/>
      </c:valAx>
      <c:valAx>
        <c:axId val="23135163"/>
        <c:scaling>
          <c:orientation val="minMax"/>
          <c:max val="2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6181921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15"/>
          <c:w val="0.95275"/>
          <c:h val="0.95625"/>
        </c:manualLayout>
      </c:layout>
      <c:scatterChart>
        <c:scatterStyle val="smooth"/>
        <c:varyColors val="0"/>
        <c:ser>
          <c:idx val="1"/>
          <c:order val="0"/>
          <c:tx>
            <c:v>čiara na osi x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Hárok1!$I$5:$I$6</c:f>
              <c:numCache/>
            </c:numRef>
          </c:xVal>
          <c:yVal>
            <c:numRef>
              <c:f>Hárok1!$J$5:$J$6</c:f>
              <c:numCache/>
            </c:numRef>
          </c:yVal>
          <c:smooth val="1"/>
        </c:ser>
        <c:ser>
          <c:idx val="2"/>
          <c:order val="1"/>
          <c:tx>
            <c:v>čiara na osi y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Hárok1!$I$9:$I$10</c:f>
              <c:numCache/>
            </c:numRef>
          </c:xVal>
          <c:yVal>
            <c:numRef>
              <c:f>Hárok1!$J$9:$J$10</c:f>
              <c:numCache/>
            </c:numRef>
          </c:yVal>
          <c:smooth val="1"/>
        </c:ser>
        <c:ser>
          <c:idx val="3"/>
          <c:order val="2"/>
          <c:tx>
            <c:v>čiara na osi z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Hárok1!$I$13:$I$14</c:f>
              <c:numCache/>
            </c:numRef>
          </c:xVal>
          <c:yVal>
            <c:numRef>
              <c:f>Hárok1!$J$13:$J$14</c:f>
              <c:numCache/>
            </c:numRef>
          </c:yVal>
          <c:smooth val="1"/>
        </c:ser>
        <c:ser>
          <c:idx val="0"/>
          <c:order val="3"/>
          <c:tx>
            <c:v>Priemet skrutkovice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Hárok1!$I$18:$I$74</c:f>
              <c:numCache/>
            </c:numRef>
          </c:xVal>
          <c:yVal>
            <c:numRef>
              <c:f>Hárok1!$J$18:$J$74</c:f>
              <c:numCache/>
            </c:numRef>
          </c:yVal>
          <c:smooth val="1"/>
        </c:ser>
        <c:axId val="16076376"/>
        <c:axId val="2059577"/>
      </c:scatterChart>
      <c:valAx>
        <c:axId val="16076376"/>
        <c:scaling>
          <c:orientation val="minMax"/>
          <c:max val="2"/>
          <c:min val="-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2059577"/>
        <c:crosses val="autoZero"/>
        <c:crossBetween val="midCat"/>
        <c:dispUnits/>
      </c:valAx>
      <c:valAx>
        <c:axId val="2059577"/>
        <c:scaling>
          <c:orientation val="minMax"/>
          <c:max val="2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1607637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215"/>
          <c:w val="0.95175"/>
          <c:h val="0.95575"/>
        </c:manualLayout>
      </c:layout>
      <c:scatterChart>
        <c:scatterStyle val="smooth"/>
        <c:varyColors val="0"/>
        <c:ser>
          <c:idx val="1"/>
          <c:order val="0"/>
          <c:tx>
            <c:v>čiara na osi x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Hárok1!$L$5:$L$6</c:f>
              <c:numCache/>
            </c:numRef>
          </c:xVal>
          <c:yVal>
            <c:numRef>
              <c:f>Hárok1!$M$5:$M$6</c:f>
              <c:numCache/>
            </c:numRef>
          </c:yVal>
          <c:smooth val="1"/>
        </c:ser>
        <c:ser>
          <c:idx val="2"/>
          <c:order val="1"/>
          <c:tx>
            <c:v>čiara na osi y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Hárok1!$L$9:$L$10</c:f>
              <c:numCache/>
            </c:numRef>
          </c:xVal>
          <c:yVal>
            <c:numRef>
              <c:f>Hárok1!$M$9:$M$10</c:f>
              <c:numCache/>
            </c:numRef>
          </c:yVal>
          <c:smooth val="1"/>
        </c:ser>
        <c:ser>
          <c:idx val="3"/>
          <c:order val="2"/>
          <c:tx>
            <c:v>čiara na osi z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Hárok1!$L$13:$L$14</c:f>
              <c:numCache/>
            </c:numRef>
          </c:xVal>
          <c:yVal>
            <c:numRef>
              <c:f>Hárok1!$M$13:$M$14</c:f>
              <c:numCache/>
            </c:numRef>
          </c:yVal>
          <c:smooth val="1"/>
        </c:ser>
        <c:ser>
          <c:idx val="0"/>
          <c:order val="3"/>
          <c:tx>
            <c:v>Priemet skrutkovice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Hárok1!$L$18:$L$74</c:f>
              <c:numCache/>
            </c:numRef>
          </c:xVal>
          <c:yVal>
            <c:numRef>
              <c:f>Hárok1!$M$18:$M$74</c:f>
              <c:numCache/>
            </c:numRef>
          </c:yVal>
          <c:smooth val="1"/>
        </c:ser>
        <c:axId val="43251118"/>
        <c:axId val="35858247"/>
      </c:scatterChart>
      <c:valAx>
        <c:axId val="43251118"/>
        <c:scaling>
          <c:orientation val="minMax"/>
          <c:max val="2"/>
          <c:min val="-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35858247"/>
        <c:crosses val="autoZero"/>
        <c:crossBetween val="midCat"/>
        <c:dispUnits/>
      </c:valAx>
      <c:valAx>
        <c:axId val="35858247"/>
        <c:scaling>
          <c:orientation val="minMax"/>
          <c:max val="2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4325111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0.51825</cdr:x>
      <cdr:y>0.0135</cdr:y>
    </cdr:from>
    <cdr:to>
      <cdr:x>0.55075</cdr:x>
      <cdr:y>0.04775</cdr:y>
    </cdr:to>
    <cdr:sp>
      <cdr:nvSpPr>
        <cdr:cNvPr id="1" name="AutoShape 1"/>
        <cdr:cNvSpPr>
          <a:spLocks/>
        </cdr:cNvSpPr>
      </cdr:nvSpPr>
      <cdr:spPr>
        <a:xfrm>
          <a:off x="2200275" y="47625"/>
          <a:ext cx="142875" cy="1428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200" kern="10" spc="0">
              <a:ln w="0" cmpd="sng">
                <a:solidFill>
                  <a:srgbClr val="00CCFF"/>
                </a:solidFill>
                <a:headEnd type="none"/>
                <a:tailEnd type="none"/>
              </a:ln>
              <a:solidFill>
                <a:srgbClr val="00CCFF"/>
              </a:solidFill>
              <a:latin typeface="Arial"/>
              <a:cs typeface="Arial"/>
            </a:rPr>
            <a:t>z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533400</xdr:colOff>
      <xdr:row>4</xdr:row>
      <xdr:rowOff>104775</xdr:rowOff>
    </xdr:from>
    <xdr:to>
      <xdr:col>21</xdr:col>
      <xdr:colOff>523875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7667625" y="762000"/>
        <a:ext cx="42576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533400</xdr:colOff>
      <xdr:row>31</xdr:row>
      <xdr:rowOff>76200</xdr:rowOff>
    </xdr:from>
    <xdr:to>
      <xdr:col>21</xdr:col>
      <xdr:colOff>523875</xdr:colOff>
      <xdr:row>57</xdr:row>
      <xdr:rowOff>114300</xdr:rowOff>
    </xdr:to>
    <xdr:graphicFrame>
      <xdr:nvGraphicFramePr>
        <xdr:cNvPr id="2" name="Chart 10"/>
        <xdr:cNvGraphicFramePr/>
      </xdr:nvGraphicFramePr>
      <xdr:xfrm>
        <a:off x="7667625" y="5114925"/>
        <a:ext cx="425767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57150</xdr:colOff>
      <xdr:row>4</xdr:row>
      <xdr:rowOff>104775</xdr:rowOff>
    </xdr:from>
    <xdr:to>
      <xdr:col>29</xdr:col>
      <xdr:colOff>28575</xdr:colOff>
      <xdr:row>30</xdr:row>
      <xdr:rowOff>95250</xdr:rowOff>
    </xdr:to>
    <xdr:graphicFrame>
      <xdr:nvGraphicFramePr>
        <xdr:cNvPr id="3" name="Chart 11"/>
        <xdr:cNvGraphicFramePr/>
      </xdr:nvGraphicFramePr>
      <xdr:xfrm>
        <a:off x="12068175" y="762000"/>
        <a:ext cx="4238625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419100</xdr:colOff>
      <xdr:row>22</xdr:row>
      <xdr:rowOff>19050</xdr:rowOff>
    </xdr:from>
    <xdr:to>
      <xdr:col>15</xdr:col>
      <xdr:colOff>552450</xdr:colOff>
      <xdr:row>23</xdr:row>
      <xdr:rowOff>0</xdr:rowOff>
    </xdr:to>
    <xdr:sp>
      <xdr:nvSpPr>
        <xdr:cNvPr id="4" name="AutoShape 14"/>
        <xdr:cNvSpPr>
          <a:spLocks/>
        </xdr:cNvSpPr>
      </xdr:nvSpPr>
      <xdr:spPr>
        <a:xfrm>
          <a:off x="8162925" y="3600450"/>
          <a:ext cx="133350" cy="142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0" cmpd="sng">
                <a:solidFill>
                  <a:srgbClr val="339966"/>
                </a:solidFill>
                <a:headEnd type="none"/>
                <a:tailEnd type="none"/>
              </a:ln>
              <a:solidFill>
                <a:srgbClr val="339966"/>
              </a:solidFill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21</xdr:col>
      <xdr:colOff>85725</xdr:colOff>
      <xdr:row>46</xdr:row>
      <xdr:rowOff>114300</xdr:rowOff>
    </xdr:from>
    <xdr:to>
      <xdr:col>21</xdr:col>
      <xdr:colOff>219075</xdr:colOff>
      <xdr:row>47</xdr:row>
      <xdr:rowOff>95250</xdr:rowOff>
    </xdr:to>
    <xdr:sp>
      <xdr:nvSpPr>
        <xdr:cNvPr id="5" name="AutoShape 15"/>
        <xdr:cNvSpPr>
          <a:spLocks/>
        </xdr:cNvSpPr>
      </xdr:nvSpPr>
      <xdr:spPr>
        <a:xfrm>
          <a:off x="11487150" y="7600950"/>
          <a:ext cx="133350" cy="142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0" cmpd="sng">
                <a:solidFill>
                  <a:srgbClr val="339966"/>
                </a:solidFill>
                <a:headEnd type="none"/>
                <a:tailEnd type="none"/>
              </a:ln>
              <a:solidFill>
                <a:srgbClr val="339966"/>
              </a:solidFill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21</xdr:col>
      <xdr:colOff>19050</xdr:colOff>
      <xdr:row>20</xdr:row>
      <xdr:rowOff>57150</xdr:rowOff>
    </xdr:from>
    <xdr:to>
      <xdr:col>21</xdr:col>
      <xdr:colOff>152400</xdr:colOff>
      <xdr:row>21</xdr:row>
      <xdr:rowOff>38100</xdr:rowOff>
    </xdr:to>
    <xdr:sp>
      <xdr:nvSpPr>
        <xdr:cNvPr id="6" name="AutoShape 16"/>
        <xdr:cNvSpPr>
          <a:spLocks/>
        </xdr:cNvSpPr>
      </xdr:nvSpPr>
      <xdr:spPr>
        <a:xfrm>
          <a:off x="11420475" y="3314700"/>
          <a:ext cx="133350" cy="142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y</a:t>
          </a:r>
        </a:p>
      </xdr:txBody>
    </xdr:sp>
    <xdr:clientData/>
  </xdr:twoCellAnchor>
  <xdr:twoCellAnchor>
    <xdr:from>
      <xdr:col>28</xdr:col>
      <xdr:colOff>171450</xdr:colOff>
      <xdr:row>19</xdr:row>
      <xdr:rowOff>123825</xdr:rowOff>
    </xdr:from>
    <xdr:to>
      <xdr:col>28</xdr:col>
      <xdr:colOff>304800</xdr:colOff>
      <xdr:row>20</xdr:row>
      <xdr:rowOff>104775</xdr:rowOff>
    </xdr:to>
    <xdr:sp>
      <xdr:nvSpPr>
        <xdr:cNvPr id="7" name="AutoShape 17"/>
        <xdr:cNvSpPr>
          <a:spLocks/>
        </xdr:cNvSpPr>
      </xdr:nvSpPr>
      <xdr:spPr>
        <a:xfrm>
          <a:off x="15840075" y="3219450"/>
          <a:ext cx="133350" cy="142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y</a:t>
          </a:r>
        </a:p>
      </xdr:txBody>
    </xdr:sp>
    <xdr:clientData/>
  </xdr:twoCellAnchor>
  <xdr:twoCellAnchor>
    <xdr:from>
      <xdr:col>17</xdr:col>
      <xdr:colOff>419100</xdr:colOff>
      <xdr:row>32</xdr:row>
      <xdr:rowOff>142875</xdr:rowOff>
    </xdr:from>
    <xdr:to>
      <xdr:col>17</xdr:col>
      <xdr:colOff>552450</xdr:colOff>
      <xdr:row>33</xdr:row>
      <xdr:rowOff>123825</xdr:rowOff>
    </xdr:to>
    <xdr:sp>
      <xdr:nvSpPr>
        <xdr:cNvPr id="8" name="AutoShape 18"/>
        <xdr:cNvSpPr>
          <a:spLocks/>
        </xdr:cNvSpPr>
      </xdr:nvSpPr>
      <xdr:spPr>
        <a:xfrm>
          <a:off x="9382125" y="5343525"/>
          <a:ext cx="133350" cy="142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y</a:t>
          </a:r>
        </a:p>
      </xdr:txBody>
    </xdr:sp>
    <xdr:clientData/>
  </xdr:twoCellAnchor>
  <xdr:twoCellAnchor>
    <xdr:from>
      <xdr:col>24</xdr:col>
      <xdr:colOff>561975</xdr:colOff>
      <xdr:row>5</xdr:row>
      <xdr:rowOff>76200</xdr:rowOff>
    </xdr:from>
    <xdr:to>
      <xdr:col>25</xdr:col>
      <xdr:colOff>85725</xdr:colOff>
      <xdr:row>6</xdr:row>
      <xdr:rowOff>47625</xdr:rowOff>
    </xdr:to>
    <xdr:sp>
      <xdr:nvSpPr>
        <xdr:cNvPr id="9" name="AutoShape 19"/>
        <xdr:cNvSpPr>
          <a:spLocks/>
        </xdr:cNvSpPr>
      </xdr:nvSpPr>
      <xdr:spPr>
        <a:xfrm>
          <a:off x="13792200" y="895350"/>
          <a:ext cx="133350" cy="142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0" cmpd="sng">
                <a:solidFill>
                  <a:srgbClr val="00CCFF"/>
                </a:solidFill>
                <a:headEnd type="none"/>
                <a:tailEnd type="none"/>
              </a:ln>
              <a:solidFill>
                <a:srgbClr val="00CCFF"/>
              </a:solidFill>
              <a:latin typeface="Arial"/>
              <a:cs typeface="Arial"/>
            </a:rPr>
            <a:t>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clab.sk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1:AF80"/>
  <sheetViews>
    <sheetView tabSelected="1" zoomScale="70" zoomScaleNormal="70" zoomScalePageLayoutView="0" workbookViewId="0" topLeftCell="A1">
      <selection activeCell="J83" sqref="J83"/>
    </sheetView>
  </sheetViews>
  <sheetFormatPr defaultColWidth="9.140625" defaultRowHeight="12.75"/>
  <cols>
    <col min="1" max="1" width="9.140625" style="1" customWidth="1"/>
    <col min="2" max="2" width="9.140625" style="4" customWidth="1"/>
    <col min="3" max="3" width="9.140625" style="7" customWidth="1"/>
    <col min="4" max="4" width="9.140625" style="10" customWidth="1"/>
    <col min="5" max="5" width="2.140625" style="1" customWidth="1"/>
    <col min="6" max="7" width="9.140625" style="11" customWidth="1"/>
    <col min="8" max="8" width="2.140625" style="1" customWidth="1"/>
    <col min="9" max="10" width="9.140625" style="1" customWidth="1"/>
    <col min="11" max="11" width="2.140625" style="1" customWidth="1"/>
    <col min="12" max="16384" width="9.140625" style="1" customWidth="1"/>
  </cols>
  <sheetData>
    <row r="1" spans="1:13" ht="12.75">
      <c r="A1" s="37" t="s">
        <v>3</v>
      </c>
      <c r="B1" s="37"/>
      <c r="C1" s="37"/>
      <c r="D1" s="38"/>
      <c r="F1" s="34" t="s">
        <v>13</v>
      </c>
      <c r="G1" s="34"/>
      <c r="I1" s="34" t="s">
        <v>10</v>
      </c>
      <c r="J1" s="34"/>
      <c r="L1" s="34" t="s">
        <v>11</v>
      </c>
      <c r="M1" s="34"/>
    </row>
    <row r="2" spans="1:32" ht="13.5" thickBot="1">
      <c r="A2" s="18" t="s">
        <v>6</v>
      </c>
      <c r="B2" s="14" t="s">
        <v>0</v>
      </c>
      <c r="C2" s="15" t="s">
        <v>1</v>
      </c>
      <c r="D2" s="16" t="s">
        <v>2</v>
      </c>
      <c r="F2" s="13" t="s">
        <v>4</v>
      </c>
      <c r="G2" s="13" t="s">
        <v>5</v>
      </c>
      <c r="I2" s="13" t="s">
        <v>4</v>
      </c>
      <c r="J2" s="13" t="s">
        <v>5</v>
      </c>
      <c r="L2" s="13" t="s">
        <v>4</v>
      </c>
      <c r="M2" s="13" t="s">
        <v>5</v>
      </c>
      <c r="N2" s="29"/>
      <c r="O2" s="19"/>
      <c r="P2" s="20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2:32" ht="12.75">
      <c r="B3" s="3"/>
      <c r="C3" s="6"/>
      <c r="D3" s="9"/>
      <c r="F3" s="12"/>
      <c r="G3" s="12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2:32" ht="12.75">
      <c r="B4" s="39" t="s">
        <v>7</v>
      </c>
      <c r="C4" s="39"/>
      <c r="D4" s="39"/>
      <c r="F4" s="12"/>
      <c r="G4" s="12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</row>
    <row r="5" spans="2:32" ht="12.75">
      <c r="B5" s="2">
        <v>-2</v>
      </c>
      <c r="C5" s="5">
        <v>0</v>
      </c>
      <c r="D5" s="8">
        <v>0</v>
      </c>
      <c r="F5" s="12">
        <f>(-0.7*B5)+(0.8*C5)</f>
        <v>1.4</v>
      </c>
      <c r="G5" s="12">
        <f>(-0.35*B5)+(-0.2*C5)+(0.8*D5)</f>
        <v>0.7</v>
      </c>
      <c r="I5" s="1">
        <f>(-1*B5)</f>
        <v>2</v>
      </c>
      <c r="J5" s="1">
        <f>(-1*C5)</f>
        <v>0</v>
      </c>
      <c r="L5" s="1">
        <f>(1*C5)</f>
        <v>0</v>
      </c>
      <c r="M5" s="1">
        <f>(1*D5)</f>
        <v>0</v>
      </c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</row>
    <row r="6" spans="2:32" ht="13.5" customHeight="1">
      <c r="B6" s="2">
        <v>2</v>
      </c>
      <c r="C6" s="5">
        <v>0</v>
      </c>
      <c r="D6" s="8">
        <v>0</v>
      </c>
      <c r="F6" s="12">
        <f aca="true" t="shared" si="0" ref="F6:F69">(-0.7*B6)+(0.8*C6)</f>
        <v>-1.4</v>
      </c>
      <c r="G6" s="12">
        <f aca="true" t="shared" si="1" ref="G6:G69">(-0.35*B6)+(-0.2*C6)+(0.8*D6)</f>
        <v>-0.7</v>
      </c>
      <c r="I6" s="1">
        <f aca="true" t="shared" si="2" ref="I6:I26">(-1*B6)</f>
        <v>-2</v>
      </c>
      <c r="J6" s="1">
        <f aca="true" t="shared" si="3" ref="J6:J26">(-1*C6)</f>
        <v>0</v>
      </c>
      <c r="K6" s="22"/>
      <c r="L6" s="1">
        <f aca="true" t="shared" si="4" ref="L6:L69">(1*C6)</f>
        <v>0</v>
      </c>
      <c r="M6" s="1">
        <f aca="true" t="shared" si="5" ref="M6:M69">(1*D6)</f>
        <v>0</v>
      </c>
      <c r="N6" s="22"/>
      <c r="O6" s="22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7" spans="2:32" ht="12.75">
      <c r="B7" s="3"/>
      <c r="C7" s="6"/>
      <c r="D7" s="9"/>
      <c r="F7" s="12"/>
      <c r="G7" s="12"/>
      <c r="K7" s="25"/>
      <c r="N7" s="25"/>
      <c r="O7" s="22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</row>
    <row r="8" spans="2:32" ht="12.75">
      <c r="B8" s="35" t="s">
        <v>8</v>
      </c>
      <c r="C8" s="35"/>
      <c r="D8" s="35"/>
      <c r="F8" s="12"/>
      <c r="G8" s="12"/>
      <c r="K8" s="23"/>
      <c r="N8" s="23"/>
      <c r="O8" s="24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</row>
    <row r="9" spans="2:32" ht="12.75">
      <c r="B9" s="2">
        <v>0</v>
      </c>
      <c r="C9" s="5">
        <v>-2</v>
      </c>
      <c r="D9" s="8">
        <v>0</v>
      </c>
      <c r="F9" s="12">
        <f t="shared" si="0"/>
        <v>-1.6</v>
      </c>
      <c r="G9" s="12">
        <f t="shared" si="1"/>
        <v>0.4</v>
      </c>
      <c r="I9" s="1">
        <f t="shared" si="2"/>
        <v>0</v>
      </c>
      <c r="J9" s="1">
        <f t="shared" si="3"/>
        <v>2</v>
      </c>
      <c r="K9" s="23"/>
      <c r="L9" s="1">
        <f t="shared" si="4"/>
        <v>-2</v>
      </c>
      <c r="M9" s="1">
        <f t="shared" si="5"/>
        <v>0</v>
      </c>
      <c r="N9" s="23"/>
      <c r="O9" s="24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</row>
    <row r="10" spans="2:32" ht="12.75">
      <c r="B10" s="2">
        <v>0</v>
      </c>
      <c r="C10" s="5">
        <v>2</v>
      </c>
      <c r="D10" s="8">
        <v>0</v>
      </c>
      <c r="F10" s="12">
        <f t="shared" si="0"/>
        <v>1.6</v>
      </c>
      <c r="G10" s="12">
        <f t="shared" si="1"/>
        <v>-0.4</v>
      </c>
      <c r="I10" s="1">
        <f t="shared" si="2"/>
        <v>0</v>
      </c>
      <c r="J10" s="1">
        <f t="shared" si="3"/>
        <v>-2</v>
      </c>
      <c r="K10" s="24"/>
      <c r="L10" s="1">
        <f t="shared" si="4"/>
        <v>2</v>
      </c>
      <c r="M10" s="1">
        <f t="shared" si="5"/>
        <v>0</v>
      </c>
      <c r="N10" s="24"/>
      <c r="O10" s="24"/>
      <c r="P10" s="29"/>
      <c r="Q10" s="12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</row>
    <row r="11" spans="2:32" ht="12.75">
      <c r="B11" s="17"/>
      <c r="C11" s="17"/>
      <c r="D11" s="17"/>
      <c r="F11" s="12"/>
      <c r="G11" s="12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2:32" ht="12.75">
      <c r="B12" s="36" t="s">
        <v>9</v>
      </c>
      <c r="C12" s="36"/>
      <c r="D12" s="36"/>
      <c r="F12" s="12"/>
      <c r="G12" s="12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</row>
    <row r="13" spans="2:32" ht="12.75">
      <c r="B13" s="2">
        <v>0</v>
      </c>
      <c r="C13" s="5">
        <v>0</v>
      </c>
      <c r="D13" s="8">
        <v>-2</v>
      </c>
      <c r="F13" s="12">
        <f t="shared" si="0"/>
        <v>0</v>
      </c>
      <c r="G13" s="12">
        <f t="shared" si="1"/>
        <v>-1.6</v>
      </c>
      <c r="I13" s="1">
        <f t="shared" si="2"/>
        <v>0</v>
      </c>
      <c r="J13" s="1">
        <f t="shared" si="3"/>
        <v>0</v>
      </c>
      <c r="L13" s="1">
        <f t="shared" si="4"/>
        <v>0</v>
      </c>
      <c r="M13" s="1">
        <f t="shared" si="5"/>
        <v>-2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</row>
    <row r="14" spans="2:32" ht="12.75">
      <c r="B14" s="2">
        <v>0</v>
      </c>
      <c r="C14" s="5">
        <v>0</v>
      </c>
      <c r="D14" s="8">
        <v>2</v>
      </c>
      <c r="F14" s="12">
        <f t="shared" si="0"/>
        <v>0</v>
      </c>
      <c r="G14" s="12">
        <f t="shared" si="1"/>
        <v>1.6</v>
      </c>
      <c r="I14" s="1">
        <f t="shared" si="2"/>
        <v>0</v>
      </c>
      <c r="J14" s="1">
        <f t="shared" si="3"/>
        <v>0</v>
      </c>
      <c r="L14" s="1">
        <f t="shared" si="4"/>
        <v>0</v>
      </c>
      <c r="M14" s="1">
        <f t="shared" si="5"/>
        <v>2</v>
      </c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</row>
    <row r="15" spans="2:32" ht="12.75">
      <c r="B15" s="3"/>
      <c r="C15" s="6"/>
      <c r="D15" s="9"/>
      <c r="F15" s="12"/>
      <c r="G15" s="12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2:32" ht="12.75">
      <c r="B16" s="17"/>
      <c r="C16" s="17"/>
      <c r="D16" s="17"/>
      <c r="F16" s="12"/>
      <c r="G16" s="12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</row>
    <row r="17" spans="2:32" ht="12.75">
      <c r="B17" s="17" t="s">
        <v>12</v>
      </c>
      <c r="C17" s="17"/>
      <c r="D17" s="17"/>
      <c r="F17" s="12"/>
      <c r="G17" s="12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</row>
    <row r="18" spans="1:32" ht="12.75">
      <c r="A18" s="1">
        <v>0</v>
      </c>
      <c r="B18" s="2">
        <f aca="true" t="shared" si="6" ref="B18:B49">(COS(A18))*($AB$35*A18+1)</f>
        <v>1</v>
      </c>
      <c r="C18" s="5">
        <f aca="true" t="shared" si="7" ref="C18:C49">(SIN(A18))*($AB$35*A18+1)</f>
        <v>0</v>
      </c>
      <c r="D18" s="8">
        <f aca="true" t="shared" si="8" ref="D18:D49">A18*$X$35</f>
        <v>0</v>
      </c>
      <c r="F18" s="21">
        <f t="shared" si="0"/>
        <v>-0.7</v>
      </c>
      <c r="G18" s="21">
        <f t="shared" si="1"/>
        <v>-0.35</v>
      </c>
      <c r="I18" s="26">
        <f t="shared" si="2"/>
        <v>-1</v>
      </c>
      <c r="J18" s="26">
        <f t="shared" si="3"/>
        <v>0</v>
      </c>
      <c r="L18" s="26">
        <f t="shared" si="4"/>
        <v>0</v>
      </c>
      <c r="M18" s="26">
        <f t="shared" si="5"/>
        <v>0</v>
      </c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</row>
    <row r="19" spans="1:32" ht="12.75">
      <c r="A19" s="1">
        <v>0.5</v>
      </c>
      <c r="B19" s="2">
        <f t="shared" si="6"/>
        <v>0.871000692676195</v>
      </c>
      <c r="C19" s="5">
        <f t="shared" si="7"/>
        <v>0.4758298470646715</v>
      </c>
      <c r="D19" s="8">
        <f t="shared" si="8"/>
        <v>0.030000000000000002</v>
      </c>
      <c r="F19" s="21">
        <f t="shared" si="0"/>
        <v>-0.22903660722159913</v>
      </c>
      <c r="G19" s="21">
        <f t="shared" si="1"/>
        <v>-0.3760162118496025</v>
      </c>
      <c r="I19" s="26">
        <f t="shared" si="2"/>
        <v>-0.871000692676195</v>
      </c>
      <c r="J19" s="26">
        <f t="shared" si="3"/>
        <v>-0.4758298470646715</v>
      </c>
      <c r="L19" s="26">
        <f t="shared" si="4"/>
        <v>0.4758298470646715</v>
      </c>
      <c r="M19" s="26">
        <f t="shared" si="5"/>
        <v>0.030000000000000002</v>
      </c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</row>
    <row r="20" spans="1:32" ht="12.75">
      <c r="A20" s="1">
        <v>1</v>
      </c>
      <c r="B20" s="2">
        <f t="shared" si="6"/>
        <v>0.5321977712801177</v>
      </c>
      <c r="C20" s="5">
        <f t="shared" si="7"/>
        <v>0.828848920035778</v>
      </c>
      <c r="D20" s="8">
        <f t="shared" si="8"/>
        <v>0.060000000000000005</v>
      </c>
      <c r="F20" s="21">
        <f t="shared" si="0"/>
        <v>0.2905406961325401</v>
      </c>
      <c r="G20" s="21">
        <f t="shared" si="1"/>
        <v>-0.30403900395519684</v>
      </c>
      <c r="I20" s="26">
        <f t="shared" si="2"/>
        <v>-0.5321977712801177</v>
      </c>
      <c r="J20" s="26">
        <f t="shared" si="3"/>
        <v>-0.828848920035778</v>
      </c>
      <c r="L20" s="26">
        <f t="shared" si="4"/>
        <v>0.828848920035778</v>
      </c>
      <c r="M20" s="26">
        <f t="shared" si="5"/>
        <v>0.060000000000000005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</row>
    <row r="21" spans="1:32" ht="12.75">
      <c r="A21" s="1">
        <v>1.5</v>
      </c>
      <c r="B21" s="2">
        <f t="shared" si="6"/>
        <v>0.0691456146301796</v>
      </c>
      <c r="C21" s="5">
        <f t="shared" si="7"/>
        <v>0.9750513494054632</v>
      </c>
      <c r="D21" s="8">
        <f t="shared" si="8"/>
        <v>0.09000000000000001</v>
      </c>
      <c r="F21" s="21">
        <f t="shared" si="0"/>
        <v>0.7316391492832449</v>
      </c>
      <c r="G21" s="21">
        <f t="shared" si="1"/>
        <v>-0.1472112350016555</v>
      </c>
      <c r="I21" s="26">
        <f t="shared" si="2"/>
        <v>-0.0691456146301796</v>
      </c>
      <c r="J21" s="26">
        <f t="shared" si="3"/>
        <v>-0.9750513494054632</v>
      </c>
      <c r="L21" s="26">
        <f t="shared" si="4"/>
        <v>0.9750513494054632</v>
      </c>
      <c r="M21" s="26">
        <f t="shared" si="5"/>
        <v>0.09000000000000001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</row>
    <row r="22" spans="1:32" ht="12.75">
      <c r="A22" s="1">
        <v>2</v>
      </c>
      <c r="B22" s="2">
        <f t="shared" si="6"/>
        <v>-0.4036624314507281</v>
      </c>
      <c r="C22" s="5">
        <f t="shared" si="7"/>
        <v>0.8820185040209112</v>
      </c>
      <c r="D22" s="8">
        <f t="shared" si="8"/>
        <v>0.12000000000000001</v>
      </c>
      <c r="F22" s="21">
        <f t="shared" si="0"/>
        <v>0.9881785052322387</v>
      </c>
      <c r="G22" s="21">
        <f t="shared" si="1"/>
        <v>0.06087815020357261</v>
      </c>
      <c r="I22" s="26">
        <f t="shared" si="2"/>
        <v>0.4036624314507281</v>
      </c>
      <c r="J22" s="26">
        <f t="shared" si="3"/>
        <v>-0.8820185040209112</v>
      </c>
      <c r="L22" s="26">
        <f t="shared" si="4"/>
        <v>0.8820185040209112</v>
      </c>
      <c r="M22" s="26">
        <f t="shared" si="5"/>
        <v>0.12000000000000001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</row>
    <row r="23" spans="1:32" ht="12.75">
      <c r="A23" s="1">
        <v>2.5</v>
      </c>
      <c r="B23" s="2">
        <f t="shared" si="6"/>
        <v>-0.7711007299639236</v>
      </c>
      <c r="C23" s="5">
        <f t="shared" si="7"/>
        <v>0.5760294387000582</v>
      </c>
      <c r="D23" s="8">
        <f t="shared" si="8"/>
        <v>0.15000000000000002</v>
      </c>
      <c r="F23" s="21">
        <f t="shared" si="0"/>
        <v>1.000594061934793</v>
      </c>
      <c r="G23" s="21">
        <f t="shared" si="1"/>
        <v>0.2746793677473616</v>
      </c>
      <c r="I23" s="26">
        <f t="shared" si="2"/>
        <v>0.7711007299639236</v>
      </c>
      <c r="J23" s="26">
        <f t="shared" si="3"/>
        <v>-0.5760294387000582</v>
      </c>
      <c r="L23" s="26">
        <f t="shared" si="4"/>
        <v>0.5760294387000582</v>
      </c>
      <c r="M23" s="26">
        <f t="shared" si="5"/>
        <v>0.15000000000000002</v>
      </c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</row>
    <row r="24" spans="1:32" ht="12.75">
      <c r="A24" s="1">
        <v>3</v>
      </c>
      <c r="B24" s="2">
        <f t="shared" si="6"/>
        <v>-0.9454428342534253</v>
      </c>
      <c r="C24" s="5">
        <f t="shared" si="7"/>
        <v>0.1347696076971732</v>
      </c>
      <c r="D24" s="8">
        <f t="shared" si="8"/>
        <v>0.18000000000000002</v>
      </c>
      <c r="F24" s="21">
        <f t="shared" si="0"/>
        <v>0.7696256701351363</v>
      </c>
      <c r="G24" s="21">
        <f t="shared" si="1"/>
        <v>0.4479510704492642</v>
      </c>
      <c r="I24" s="26">
        <f t="shared" si="2"/>
        <v>0.9454428342534253</v>
      </c>
      <c r="J24" s="26">
        <f t="shared" si="3"/>
        <v>-0.1347696076971732</v>
      </c>
      <c r="L24" s="26">
        <f t="shared" si="4"/>
        <v>0.1347696076971732</v>
      </c>
      <c r="M24" s="26">
        <f t="shared" si="5"/>
        <v>0.18000000000000002</v>
      </c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</row>
    <row r="25" spans="1:32" ht="12.75">
      <c r="A25" s="1">
        <v>3.5</v>
      </c>
      <c r="B25" s="2">
        <f t="shared" si="6"/>
        <v>-0.8872927112080295</v>
      </c>
      <c r="C25" s="5">
        <f t="shared" si="7"/>
        <v>-0.3323671082359148</v>
      </c>
      <c r="D25" s="8">
        <f t="shared" si="8"/>
        <v>0.21000000000000002</v>
      </c>
      <c r="F25" s="21">
        <f t="shared" si="0"/>
        <v>0.35521121125688876</v>
      </c>
      <c r="G25" s="21">
        <f t="shared" si="1"/>
        <v>0.5450258705699933</v>
      </c>
      <c r="I25" s="26">
        <f t="shared" si="2"/>
        <v>0.8872927112080295</v>
      </c>
      <c r="J25" s="26">
        <f t="shared" si="3"/>
        <v>0.3323671082359148</v>
      </c>
      <c r="L25" s="26">
        <f t="shared" si="4"/>
        <v>-0.3323671082359148</v>
      </c>
      <c r="M25" s="26">
        <f t="shared" si="5"/>
        <v>0.21000000000000002</v>
      </c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</row>
    <row r="26" spans="1:32" ht="12.75">
      <c r="A26" s="1">
        <v>4</v>
      </c>
      <c r="B26" s="2">
        <f t="shared" si="6"/>
        <v>-0.6144250036117952</v>
      </c>
      <c r="C26" s="5">
        <f t="shared" si="7"/>
        <v>-0.7113943455894525</v>
      </c>
      <c r="D26" s="8">
        <f t="shared" si="8"/>
        <v>0.24000000000000002</v>
      </c>
      <c r="F26" s="21">
        <f t="shared" si="0"/>
        <v>-0.1390179739433054</v>
      </c>
      <c r="G26" s="21">
        <f t="shared" si="1"/>
        <v>0.5493276203820189</v>
      </c>
      <c r="I26" s="26">
        <f t="shared" si="2"/>
        <v>0.6144250036117952</v>
      </c>
      <c r="J26" s="26">
        <f t="shared" si="3"/>
        <v>0.7113943455894525</v>
      </c>
      <c r="L26" s="26">
        <f t="shared" si="4"/>
        <v>-0.7113943455894525</v>
      </c>
      <c r="M26" s="26">
        <f t="shared" si="5"/>
        <v>0.24000000000000002</v>
      </c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</row>
    <row r="27" spans="1:32" ht="12.75">
      <c r="A27" s="1">
        <v>4.5</v>
      </c>
      <c r="B27" s="2">
        <f t="shared" si="6"/>
        <v>-0.19656708296920206</v>
      </c>
      <c r="C27" s="5">
        <f t="shared" si="7"/>
        <v>-0.9115468347227029</v>
      </c>
      <c r="D27" s="8">
        <f t="shared" si="8"/>
        <v>0.27</v>
      </c>
      <c r="F27" s="21">
        <f t="shared" si="0"/>
        <v>-0.5916405096997209</v>
      </c>
      <c r="G27" s="21">
        <f t="shared" si="1"/>
        <v>0.4671078459837613</v>
      </c>
      <c r="I27" s="26">
        <f aca="true" t="shared" si="9" ref="I27:I74">(-1*B27)</f>
        <v>0.19656708296920206</v>
      </c>
      <c r="J27" s="26">
        <f aca="true" t="shared" si="10" ref="J27:J74">(-1*C27)</f>
        <v>0.9115468347227029</v>
      </c>
      <c r="L27" s="26">
        <f t="shared" si="4"/>
        <v>-0.9115468347227029</v>
      </c>
      <c r="M27" s="26">
        <f t="shared" si="5"/>
        <v>0.27</v>
      </c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spans="1:32" ht="12.75">
      <c r="A28" s="1">
        <v>5</v>
      </c>
      <c r="B28" s="2">
        <f t="shared" si="6"/>
        <v>0.26238752155348427</v>
      </c>
      <c r="C28" s="5">
        <f t="shared" si="7"/>
        <v>-0.8870049540634031</v>
      </c>
      <c r="D28" s="8">
        <f t="shared" si="8"/>
        <v>0.30000000000000004</v>
      </c>
      <c r="F28" s="21">
        <f t="shared" si="0"/>
        <v>-0.8932752283381615</v>
      </c>
      <c r="G28" s="21">
        <f t="shared" si="1"/>
        <v>0.32556535826896116</v>
      </c>
      <c r="I28" s="26">
        <f t="shared" si="9"/>
        <v>-0.26238752155348427</v>
      </c>
      <c r="J28" s="26">
        <f t="shared" si="10"/>
        <v>0.8870049540634031</v>
      </c>
      <c r="L28" s="26">
        <f t="shared" si="4"/>
        <v>-0.8870049540634031</v>
      </c>
      <c r="M28" s="26">
        <f t="shared" si="5"/>
        <v>0.30000000000000004</v>
      </c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  <row r="29" spans="1:32" ht="12.75">
      <c r="A29" s="1">
        <v>5.5</v>
      </c>
      <c r="B29" s="2">
        <f t="shared" si="6"/>
        <v>0.650204517912231</v>
      </c>
      <c r="C29" s="5">
        <f t="shared" si="7"/>
        <v>-0.6473332487108345</v>
      </c>
      <c r="D29" s="8">
        <f t="shared" si="8"/>
        <v>0.33</v>
      </c>
      <c r="F29" s="21">
        <f t="shared" si="0"/>
        <v>-0.9730097615072293</v>
      </c>
      <c r="G29" s="21">
        <f t="shared" si="1"/>
        <v>0.16589506847288607</v>
      </c>
      <c r="I29" s="26">
        <f t="shared" si="9"/>
        <v>-0.650204517912231</v>
      </c>
      <c r="J29" s="26">
        <f t="shared" si="10"/>
        <v>0.6473332487108345</v>
      </c>
      <c r="L29" s="26">
        <f t="shared" si="4"/>
        <v>-0.6473332487108345</v>
      </c>
      <c r="M29" s="26">
        <f t="shared" si="5"/>
        <v>0.33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</row>
    <row r="30" spans="1:32" ht="12.75">
      <c r="A30" s="1">
        <v>6</v>
      </c>
      <c r="B30" s="2">
        <f t="shared" si="6"/>
        <v>0.873754960851833</v>
      </c>
      <c r="C30" s="5">
        <f t="shared" si="7"/>
        <v>-0.25426810336102257</v>
      </c>
      <c r="D30" s="8">
        <f t="shared" si="8"/>
        <v>0.36000000000000004</v>
      </c>
      <c r="F30" s="21">
        <f t="shared" si="0"/>
        <v>-0.8150429552851011</v>
      </c>
      <c r="G30" s="21">
        <f t="shared" si="1"/>
        <v>0.03303938437406301</v>
      </c>
      <c r="I30" s="26">
        <f t="shared" si="9"/>
        <v>-0.873754960851833</v>
      </c>
      <c r="J30" s="26">
        <f t="shared" si="10"/>
        <v>0.25426810336102257</v>
      </c>
      <c r="L30" s="26">
        <f t="shared" si="4"/>
        <v>-0.25426810336102257</v>
      </c>
      <c r="M30" s="26">
        <f t="shared" si="5"/>
        <v>0.36000000000000004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</row>
    <row r="31" spans="1:32" ht="12.75">
      <c r="A31" s="1">
        <v>6.5</v>
      </c>
      <c r="B31" s="2">
        <f t="shared" si="6"/>
        <v>0.8813703322195412</v>
      </c>
      <c r="C31" s="5">
        <f t="shared" si="7"/>
        <v>0.1941457892492535</v>
      </c>
      <c r="D31" s="8">
        <f t="shared" si="8"/>
        <v>0.39</v>
      </c>
      <c r="F31" s="21">
        <f t="shared" si="0"/>
        <v>-0.461642601154276</v>
      </c>
      <c r="G31" s="21">
        <f t="shared" si="1"/>
        <v>-0.035308774126690035</v>
      </c>
      <c r="I31" s="26">
        <f t="shared" si="9"/>
        <v>-0.8813703322195412</v>
      </c>
      <c r="J31" s="26">
        <f t="shared" si="10"/>
        <v>-0.1941457892492535</v>
      </c>
      <c r="L31" s="26">
        <f t="shared" si="4"/>
        <v>0.1941457892492535</v>
      </c>
      <c r="M31" s="26">
        <f t="shared" si="5"/>
        <v>0.39</v>
      </c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</row>
    <row r="32" spans="1:32" ht="12.75">
      <c r="A32" s="1">
        <v>7</v>
      </c>
      <c r="B32" s="2">
        <f t="shared" si="6"/>
        <v>0.6747425176372577</v>
      </c>
      <c r="C32" s="5">
        <f t="shared" si="7"/>
        <v>0.5880030058533162</v>
      </c>
      <c r="D32" s="8">
        <f t="shared" si="8"/>
        <v>0.42000000000000004</v>
      </c>
      <c r="F32" s="21">
        <f t="shared" si="0"/>
        <v>-0.001917357663427377</v>
      </c>
      <c r="G32" s="21">
        <f t="shared" si="1"/>
        <v>-0.017760482343703365</v>
      </c>
      <c r="I32" s="26">
        <f t="shared" si="9"/>
        <v>-0.6747425176372577</v>
      </c>
      <c r="J32" s="26">
        <f t="shared" si="10"/>
        <v>-0.5880030058533162</v>
      </c>
      <c r="L32" s="26">
        <f t="shared" si="4"/>
        <v>0.5880030058533162</v>
      </c>
      <c r="M32" s="26">
        <f t="shared" si="5"/>
        <v>0.42000000000000004</v>
      </c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</row>
    <row r="33" spans="1:32" ht="12.75">
      <c r="A33" s="1">
        <v>7.5</v>
      </c>
      <c r="B33" s="2">
        <f t="shared" si="6"/>
        <v>0.3076388445785854</v>
      </c>
      <c r="C33" s="5">
        <f t="shared" si="7"/>
        <v>0.8324749793875807</v>
      </c>
      <c r="D33" s="8">
        <f t="shared" si="8"/>
        <v>0.45</v>
      </c>
      <c r="F33" s="21">
        <f t="shared" si="0"/>
        <v>0.4506327923050548</v>
      </c>
      <c r="G33" s="21">
        <f t="shared" si="1"/>
        <v>0.085831408519979</v>
      </c>
      <c r="I33" s="26">
        <f t="shared" si="9"/>
        <v>-0.3076388445785854</v>
      </c>
      <c r="J33" s="26">
        <f t="shared" si="10"/>
        <v>-0.8324749793875807</v>
      </c>
      <c r="L33" s="26">
        <f t="shared" si="4"/>
        <v>0.8324749793875807</v>
      </c>
      <c r="M33" s="26">
        <f t="shared" si="5"/>
        <v>0.45</v>
      </c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ht="12.75">
      <c r="A34" s="1">
        <v>8</v>
      </c>
      <c r="B34" s="2">
        <f t="shared" si="6"/>
        <v>-0.1280400297515799</v>
      </c>
      <c r="C34" s="5">
        <f t="shared" si="7"/>
        <v>0.870635257028576</v>
      </c>
      <c r="D34" s="8">
        <f t="shared" si="8"/>
        <v>0.48000000000000004</v>
      </c>
      <c r="F34" s="21">
        <f t="shared" si="0"/>
        <v>0.7861362264489669</v>
      </c>
      <c r="G34" s="21">
        <f t="shared" si="1"/>
        <v>0.25468695900733784</v>
      </c>
      <c r="I34" s="26">
        <f t="shared" si="9"/>
        <v>0.1280400297515799</v>
      </c>
      <c r="J34" s="26">
        <f t="shared" si="10"/>
        <v>-0.870635257028576</v>
      </c>
      <c r="L34" s="26">
        <f t="shared" si="4"/>
        <v>0.870635257028576</v>
      </c>
      <c r="M34" s="26">
        <f t="shared" si="5"/>
        <v>0.48000000000000004</v>
      </c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29"/>
      <c r="Z34" s="29"/>
      <c r="AA34" s="29"/>
      <c r="AB34" s="29"/>
      <c r="AC34" s="29"/>
      <c r="AD34" s="29"/>
      <c r="AE34" s="29"/>
      <c r="AF34" s="29"/>
    </row>
    <row r="35" spans="1:32" ht="14.25" customHeight="1">
      <c r="A35" s="1">
        <v>8.5</v>
      </c>
      <c r="B35" s="2">
        <f t="shared" si="6"/>
        <v>-0.5252553850925087</v>
      </c>
      <c r="C35" s="5">
        <f t="shared" si="7"/>
        <v>0.6966800057639952</v>
      </c>
      <c r="D35" s="8">
        <f t="shared" si="8"/>
        <v>0.51</v>
      </c>
      <c r="F35" s="21">
        <f t="shared" si="0"/>
        <v>0.9250227741759522</v>
      </c>
      <c r="G35" s="21">
        <f t="shared" si="1"/>
        <v>0.452503383629579</v>
      </c>
      <c r="I35" s="26">
        <f t="shared" si="9"/>
        <v>0.5252553850925087</v>
      </c>
      <c r="J35" s="26">
        <f t="shared" si="10"/>
        <v>-0.6966800057639952</v>
      </c>
      <c r="L35" s="26">
        <f t="shared" si="4"/>
        <v>0.6966800057639952</v>
      </c>
      <c r="M35" s="26">
        <f t="shared" si="5"/>
        <v>0.51</v>
      </c>
      <c r="N35" s="29"/>
      <c r="O35" s="29"/>
      <c r="P35" s="29"/>
      <c r="Q35" s="29"/>
      <c r="R35" s="29"/>
      <c r="S35" s="29"/>
      <c r="T35" s="29"/>
      <c r="U35" s="29"/>
      <c r="V35" s="29"/>
      <c r="W35" s="31" t="s">
        <v>14</v>
      </c>
      <c r="X35" s="27">
        <f>0.1-(Y35/100)</f>
        <v>0.060000000000000005</v>
      </c>
      <c r="Y35" s="33">
        <v>4</v>
      </c>
      <c r="Z35" s="29"/>
      <c r="AA35" s="31" t="s">
        <v>15</v>
      </c>
      <c r="AB35" s="28">
        <f>(AC35/1000)*(-1)</f>
        <v>-0.015</v>
      </c>
      <c r="AC35" s="33">
        <v>15</v>
      </c>
      <c r="AD35" s="29"/>
      <c r="AE35" s="29"/>
      <c r="AF35" s="29"/>
    </row>
    <row r="36" spans="1:32" ht="12.75">
      <c r="A36" s="1">
        <v>9</v>
      </c>
      <c r="B36" s="2">
        <f t="shared" si="6"/>
        <v>-0.7881276765302455</v>
      </c>
      <c r="C36" s="5">
        <f t="shared" si="7"/>
        <v>0.35648248973411945</v>
      </c>
      <c r="D36" s="8">
        <f t="shared" si="8"/>
        <v>0.54</v>
      </c>
      <c r="F36" s="21">
        <f t="shared" si="0"/>
        <v>0.8368753653584675</v>
      </c>
      <c r="G36" s="21">
        <f t="shared" si="1"/>
        <v>0.6365481888387621</v>
      </c>
      <c r="I36" s="26">
        <f t="shared" si="9"/>
        <v>0.7881276765302455</v>
      </c>
      <c r="J36" s="26">
        <f t="shared" si="10"/>
        <v>-0.35648248973411945</v>
      </c>
      <c r="L36" s="26">
        <f t="shared" si="4"/>
        <v>0.35648248973411945</v>
      </c>
      <c r="M36" s="26">
        <f t="shared" si="5"/>
        <v>0.54</v>
      </c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32"/>
      <c r="Y36" s="29"/>
      <c r="Z36" s="29"/>
      <c r="AA36" s="29"/>
      <c r="AB36" s="29"/>
      <c r="AC36" s="29"/>
      <c r="AD36" s="29"/>
      <c r="AE36" s="29"/>
      <c r="AF36" s="29"/>
    </row>
    <row r="37" spans="1:32" ht="12.75">
      <c r="A37" s="1">
        <v>9.5</v>
      </c>
      <c r="B37" s="2">
        <f t="shared" si="6"/>
        <v>-0.8550751239383946</v>
      </c>
      <c r="C37" s="5">
        <f t="shared" si="7"/>
        <v>-0.06444208579600148</v>
      </c>
      <c r="D37" s="8">
        <f t="shared" si="8"/>
        <v>0.5700000000000001</v>
      </c>
      <c r="F37" s="21">
        <f t="shared" si="0"/>
        <v>0.546998918120075</v>
      </c>
      <c r="G37" s="21">
        <f t="shared" si="1"/>
        <v>0.7681647105376385</v>
      </c>
      <c r="I37" s="26">
        <f t="shared" si="9"/>
        <v>0.8550751239383946</v>
      </c>
      <c r="J37" s="26">
        <f t="shared" si="10"/>
        <v>0.06444208579600148</v>
      </c>
      <c r="L37" s="26">
        <f t="shared" si="4"/>
        <v>-0.06444208579600148</v>
      </c>
      <c r="M37" s="26">
        <f t="shared" si="5"/>
        <v>0.5700000000000001</v>
      </c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  <row r="38" spans="1:32" ht="12.75">
      <c r="A38" s="1">
        <v>10</v>
      </c>
      <c r="B38" s="2">
        <f t="shared" si="6"/>
        <v>-0.7132107997149846</v>
      </c>
      <c r="C38" s="5">
        <f t="shared" si="7"/>
        <v>-0.4624179442559643</v>
      </c>
      <c r="D38" s="8">
        <f t="shared" si="8"/>
        <v>0.6000000000000001</v>
      </c>
      <c r="F38" s="21">
        <f t="shared" si="0"/>
        <v>0.12931320439571775</v>
      </c>
      <c r="G38" s="21">
        <f t="shared" si="1"/>
        <v>0.8221073687514375</v>
      </c>
      <c r="I38" s="26">
        <f t="shared" si="9"/>
        <v>0.7132107997149846</v>
      </c>
      <c r="J38" s="26">
        <f t="shared" si="10"/>
        <v>0.4624179442559643</v>
      </c>
      <c r="L38" s="26">
        <f t="shared" si="4"/>
        <v>-0.4624179442559643</v>
      </c>
      <c r="M38" s="26">
        <f t="shared" si="5"/>
        <v>0.6000000000000001</v>
      </c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</row>
    <row r="39" spans="1:32" ht="12.75">
      <c r="A39" s="1">
        <v>10.5</v>
      </c>
      <c r="B39" s="2">
        <f t="shared" si="6"/>
        <v>-0.4006398618366237</v>
      </c>
      <c r="C39" s="5">
        <f t="shared" si="7"/>
        <v>-0.741143677776132</v>
      </c>
      <c r="D39" s="8">
        <f t="shared" si="8"/>
        <v>0.63</v>
      </c>
      <c r="F39" s="21">
        <f t="shared" si="0"/>
        <v>-0.312467038935269</v>
      </c>
      <c r="G39" s="21">
        <f t="shared" si="1"/>
        <v>0.7924526871980446</v>
      </c>
      <c r="I39" s="26">
        <f t="shared" si="9"/>
        <v>0.4006398618366237</v>
      </c>
      <c r="J39" s="26">
        <f t="shared" si="10"/>
        <v>0.741143677776132</v>
      </c>
      <c r="L39" s="26">
        <f t="shared" si="4"/>
        <v>-0.741143677776132</v>
      </c>
      <c r="M39" s="26">
        <f t="shared" si="5"/>
        <v>0.63</v>
      </c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</row>
    <row r="40" spans="1:32" ht="12.75">
      <c r="A40" s="1">
        <v>11</v>
      </c>
      <c r="B40" s="2">
        <f t="shared" si="6"/>
        <v>0.0036954578200224055</v>
      </c>
      <c r="C40" s="5">
        <f t="shared" si="7"/>
        <v>-0.8349918224698374</v>
      </c>
      <c r="D40" s="8">
        <f t="shared" si="8"/>
        <v>0.66</v>
      </c>
      <c r="F40" s="21">
        <f t="shared" si="0"/>
        <v>-0.6705802784498857</v>
      </c>
      <c r="G40" s="21">
        <f t="shared" si="1"/>
        <v>0.6937049542569597</v>
      </c>
      <c r="I40" s="26">
        <f t="shared" si="9"/>
        <v>-0.0036954578200224055</v>
      </c>
      <c r="J40" s="26">
        <f t="shared" si="10"/>
        <v>0.8349918224698374</v>
      </c>
      <c r="L40" s="26">
        <f t="shared" si="4"/>
        <v>-0.8349918224698374</v>
      </c>
      <c r="M40" s="26">
        <f t="shared" si="5"/>
        <v>0.66</v>
      </c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</row>
    <row r="41" spans="1:32" ht="12.75">
      <c r="A41" s="1">
        <v>11.5</v>
      </c>
      <c r="B41" s="2">
        <f t="shared" si="6"/>
        <v>0.39993468786811237</v>
      </c>
      <c r="C41" s="5">
        <f t="shared" si="7"/>
        <v>-0.7244366745546746</v>
      </c>
      <c r="D41" s="8">
        <f t="shared" si="8"/>
        <v>0.6900000000000001</v>
      </c>
      <c r="F41" s="21">
        <f t="shared" si="0"/>
        <v>-0.8595036211514184</v>
      </c>
      <c r="G41" s="21">
        <f t="shared" si="1"/>
        <v>0.5569101941570956</v>
      </c>
      <c r="I41" s="26">
        <f t="shared" si="9"/>
        <v>-0.39993468786811237</v>
      </c>
      <c r="J41" s="26">
        <f t="shared" si="10"/>
        <v>0.7244366745546746</v>
      </c>
      <c r="L41" s="26">
        <f t="shared" si="4"/>
        <v>-0.7244366745546746</v>
      </c>
      <c r="M41" s="26">
        <f t="shared" si="5"/>
        <v>0.6900000000000001</v>
      </c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</row>
    <row r="42" spans="1:32" ht="12.75">
      <c r="A42" s="1">
        <v>12</v>
      </c>
      <c r="B42" s="2">
        <f t="shared" si="6"/>
        <v>0.6919602461606436</v>
      </c>
      <c r="C42" s="5">
        <f t="shared" si="7"/>
        <v>-0.43998979276035666</v>
      </c>
      <c r="D42" s="8">
        <f t="shared" si="8"/>
        <v>0.7200000000000001</v>
      </c>
      <c r="F42" s="21">
        <f t="shared" si="0"/>
        <v>-0.8363640065207358</v>
      </c>
      <c r="G42" s="21">
        <f t="shared" si="1"/>
        <v>0.42181187239584617</v>
      </c>
      <c r="I42" s="26">
        <f t="shared" si="9"/>
        <v>-0.6919602461606436</v>
      </c>
      <c r="J42" s="26">
        <f t="shared" si="10"/>
        <v>0.43998979276035666</v>
      </c>
      <c r="L42" s="26">
        <f t="shared" si="4"/>
        <v>-0.43998979276035666</v>
      </c>
      <c r="M42" s="26">
        <f t="shared" si="5"/>
        <v>0.7200000000000001</v>
      </c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</row>
    <row r="43" spans="1:32" ht="12.75">
      <c r="A43" s="1">
        <v>12.5</v>
      </c>
      <c r="B43" s="2">
        <f t="shared" si="6"/>
        <v>0.8107111018325968</v>
      </c>
      <c r="C43" s="5">
        <f t="shared" si="7"/>
        <v>-0.05388654159785056</v>
      </c>
      <c r="D43" s="8">
        <f t="shared" si="8"/>
        <v>0.7500000000000001</v>
      </c>
      <c r="F43" s="21">
        <f t="shared" si="0"/>
        <v>-0.6106070045610981</v>
      </c>
      <c r="G43" s="21">
        <f t="shared" si="1"/>
        <v>0.3270284226781614</v>
      </c>
      <c r="I43" s="26">
        <f t="shared" si="9"/>
        <v>-0.8107111018325968</v>
      </c>
      <c r="J43" s="26">
        <f t="shared" si="10"/>
        <v>0.05388654159785056</v>
      </c>
      <c r="L43" s="26">
        <f t="shared" si="4"/>
        <v>-0.05388654159785056</v>
      </c>
      <c r="M43" s="26">
        <f t="shared" si="5"/>
        <v>0.7500000000000001</v>
      </c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</row>
    <row r="44" spans="1:32" ht="12.75">
      <c r="A44" s="1">
        <v>13</v>
      </c>
      <c r="B44" s="2">
        <f t="shared" si="6"/>
        <v>0.7304946590674078</v>
      </c>
      <c r="C44" s="5">
        <f t="shared" si="7"/>
        <v>0.33823446464544593</v>
      </c>
      <c r="D44" s="8">
        <f t="shared" si="8"/>
        <v>0.78</v>
      </c>
      <c r="F44" s="21">
        <f t="shared" si="0"/>
        <v>-0.24075868963082864</v>
      </c>
      <c r="G44" s="21">
        <f t="shared" si="1"/>
        <v>0.3006799763973182</v>
      </c>
      <c r="I44" s="26">
        <f t="shared" si="9"/>
        <v>-0.7304946590674078</v>
      </c>
      <c r="J44" s="26">
        <f t="shared" si="10"/>
        <v>-0.33823446464544593</v>
      </c>
      <c r="L44" s="26">
        <f t="shared" si="4"/>
        <v>0.33823446464544593</v>
      </c>
      <c r="M44" s="26">
        <f t="shared" si="5"/>
        <v>0.78</v>
      </c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1:32" ht="12.75">
      <c r="A45" s="1">
        <v>13.5</v>
      </c>
      <c r="B45" s="2">
        <f t="shared" si="6"/>
        <v>0.47444922898963887</v>
      </c>
      <c r="C45" s="5">
        <f t="shared" si="7"/>
        <v>0.6410180801749177</v>
      </c>
      <c r="D45" s="8">
        <f t="shared" si="8"/>
        <v>0.81</v>
      </c>
      <c r="F45" s="21">
        <f t="shared" si="0"/>
        <v>0.18070000384718693</v>
      </c>
      <c r="G45" s="21">
        <f t="shared" si="1"/>
        <v>0.35373915381864296</v>
      </c>
      <c r="I45" s="26">
        <f t="shared" si="9"/>
        <v>-0.47444922898963887</v>
      </c>
      <c r="J45" s="26">
        <f t="shared" si="10"/>
        <v>-0.6410180801749177</v>
      </c>
      <c r="L45" s="26">
        <f t="shared" si="4"/>
        <v>0.6410180801749177</v>
      </c>
      <c r="M45" s="26">
        <f t="shared" si="5"/>
        <v>0.81</v>
      </c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 ht="12.75">
      <c r="A46" s="1">
        <v>14</v>
      </c>
      <c r="B46" s="2">
        <f t="shared" si="6"/>
        <v>0.10802240238418856</v>
      </c>
      <c r="C46" s="5">
        <f t="shared" si="7"/>
        <v>0.7825798109989476</v>
      </c>
      <c r="D46" s="8">
        <f t="shared" si="8"/>
        <v>0.8400000000000001</v>
      </c>
      <c r="F46" s="21">
        <f t="shared" si="0"/>
        <v>0.5504481671302262</v>
      </c>
      <c r="G46" s="21">
        <f t="shared" si="1"/>
        <v>0.47767619696574465</v>
      </c>
      <c r="I46" s="26">
        <f t="shared" si="9"/>
        <v>-0.10802240238418856</v>
      </c>
      <c r="J46" s="26">
        <f t="shared" si="10"/>
        <v>-0.7825798109989476</v>
      </c>
      <c r="L46" s="26">
        <f t="shared" si="4"/>
        <v>0.7825798109989476</v>
      </c>
      <c r="M46" s="26">
        <f t="shared" si="5"/>
        <v>0.8400000000000001</v>
      </c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ht="12.75">
      <c r="A47" s="1">
        <v>14.5</v>
      </c>
      <c r="B47" s="2">
        <f t="shared" si="6"/>
        <v>-0.2777282387621616</v>
      </c>
      <c r="C47" s="5">
        <f t="shared" si="7"/>
        <v>0.7315553809480644</v>
      </c>
      <c r="D47" s="8">
        <f t="shared" si="8"/>
        <v>0.8700000000000001</v>
      </c>
      <c r="F47" s="21">
        <f t="shared" si="0"/>
        <v>0.7796540718919647</v>
      </c>
      <c r="G47" s="21">
        <f t="shared" si="1"/>
        <v>0.6468938073771439</v>
      </c>
      <c r="I47" s="26">
        <f t="shared" si="9"/>
        <v>0.2777282387621616</v>
      </c>
      <c r="J47" s="26">
        <f t="shared" si="10"/>
        <v>-0.7315553809480644</v>
      </c>
      <c r="L47" s="26">
        <f t="shared" si="4"/>
        <v>0.7315553809480644</v>
      </c>
      <c r="M47" s="26">
        <f t="shared" si="5"/>
        <v>0.8700000000000001</v>
      </c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 ht="12.75">
      <c r="A48" s="1">
        <v>15</v>
      </c>
      <c r="B48" s="2">
        <f t="shared" si="6"/>
        <v>-0.5887581324655865</v>
      </c>
      <c r="C48" s="5">
        <f t="shared" si="7"/>
        <v>0.5039730761217656</v>
      </c>
      <c r="D48" s="8">
        <f t="shared" si="8"/>
        <v>0.9</v>
      </c>
      <c r="F48" s="21">
        <f t="shared" si="0"/>
        <v>0.815309153623323</v>
      </c>
      <c r="G48" s="21">
        <f t="shared" si="1"/>
        <v>0.8252707311386023</v>
      </c>
      <c r="I48" s="26">
        <f t="shared" si="9"/>
        <v>0.5887581324655865</v>
      </c>
      <c r="J48" s="26">
        <f t="shared" si="10"/>
        <v>-0.5039730761217656</v>
      </c>
      <c r="L48" s="26">
        <f t="shared" si="4"/>
        <v>0.5039730761217656</v>
      </c>
      <c r="M48" s="26">
        <f t="shared" si="5"/>
        <v>0.9</v>
      </c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</row>
    <row r="49" spans="1:32" ht="12.75">
      <c r="A49" s="1">
        <v>15.5</v>
      </c>
      <c r="B49" s="2">
        <f t="shared" si="6"/>
        <v>-0.7509630327134937</v>
      </c>
      <c r="C49" s="5">
        <f t="shared" si="7"/>
        <v>0.1584637923872589</v>
      </c>
      <c r="D49" s="8">
        <f t="shared" si="8"/>
        <v>0.93</v>
      </c>
      <c r="F49" s="21">
        <f t="shared" si="0"/>
        <v>0.6524451568092527</v>
      </c>
      <c r="G49" s="21">
        <f t="shared" si="1"/>
        <v>0.9751443029722711</v>
      </c>
      <c r="I49" s="26">
        <f t="shared" si="9"/>
        <v>0.7509630327134937</v>
      </c>
      <c r="J49" s="26">
        <f t="shared" si="10"/>
        <v>-0.1584637923872589</v>
      </c>
      <c r="L49" s="26">
        <f t="shared" si="4"/>
        <v>0.1584637923872589</v>
      </c>
      <c r="M49" s="26">
        <f t="shared" si="5"/>
        <v>0.93</v>
      </c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</row>
    <row r="50" spans="1:32" ht="12.75">
      <c r="A50" s="1">
        <v>16</v>
      </c>
      <c r="B50" s="2">
        <f aca="true" t="shared" si="11" ref="B50:B81">(COS(A50))*($AB$35*A50+1)</f>
        <v>-0.7278212050457723</v>
      </c>
      <c r="C50" s="5">
        <f aca="true" t="shared" si="12" ref="C50:C74">(SIN(A50))*($AB$35*A50+1)</f>
        <v>-0.21880652066544964</v>
      </c>
      <c r="D50" s="8">
        <f aca="true" t="shared" si="13" ref="D50:D74">A50*$X$35</f>
        <v>0.9600000000000001</v>
      </c>
      <c r="F50" s="21">
        <f t="shared" si="0"/>
        <v>0.3344296269996808</v>
      </c>
      <c r="G50" s="21">
        <f t="shared" si="1"/>
        <v>1.0664987258991103</v>
      </c>
      <c r="I50" s="26">
        <f t="shared" si="9"/>
        <v>0.7278212050457723</v>
      </c>
      <c r="J50" s="26">
        <f t="shared" si="10"/>
        <v>0.21880652066544964</v>
      </c>
      <c r="L50" s="26">
        <f t="shared" si="4"/>
        <v>-0.21880652066544964</v>
      </c>
      <c r="M50" s="26">
        <f t="shared" si="5"/>
        <v>0.9600000000000001</v>
      </c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</row>
    <row r="51" spans="1:32" ht="12.75">
      <c r="A51" s="1">
        <v>16.5</v>
      </c>
      <c r="B51" s="2">
        <f t="shared" si="11"/>
        <v>-0.5285537857707919</v>
      </c>
      <c r="C51" s="5">
        <f t="shared" si="12"/>
        <v>-0.5356184701327651</v>
      </c>
      <c r="D51" s="8">
        <f t="shared" si="13"/>
        <v>0.9900000000000001</v>
      </c>
      <c r="F51" s="21">
        <f t="shared" si="0"/>
        <v>-0.05850712606665781</v>
      </c>
      <c r="G51" s="21">
        <f t="shared" si="1"/>
        <v>1.0841175190463304</v>
      </c>
      <c r="I51" s="26">
        <f t="shared" si="9"/>
        <v>0.5285537857707919</v>
      </c>
      <c r="J51" s="26">
        <f t="shared" si="10"/>
        <v>0.5356184701327651</v>
      </c>
      <c r="L51" s="26">
        <f t="shared" si="4"/>
        <v>-0.5356184701327651</v>
      </c>
      <c r="M51" s="26">
        <f t="shared" si="5"/>
        <v>0.9900000000000001</v>
      </c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</row>
    <row r="52" spans="1:32" ht="12.75">
      <c r="A52" s="1">
        <v>17</v>
      </c>
      <c r="B52" s="2">
        <f t="shared" si="11"/>
        <v>-0.20499668684843972</v>
      </c>
      <c r="C52" s="5">
        <f t="shared" si="12"/>
        <v>-0.7162411314502698</v>
      </c>
      <c r="D52" s="8">
        <f t="shared" si="13"/>
        <v>1.02</v>
      </c>
      <c r="F52" s="21">
        <f t="shared" si="0"/>
        <v>-0.42949522436630805</v>
      </c>
      <c r="G52" s="21">
        <f t="shared" si="1"/>
        <v>1.0309970666870079</v>
      </c>
      <c r="I52" s="26">
        <f t="shared" si="9"/>
        <v>0.20499668684843972</v>
      </c>
      <c r="J52" s="26">
        <f t="shared" si="10"/>
        <v>0.7162411314502698</v>
      </c>
      <c r="L52" s="26">
        <f t="shared" si="4"/>
        <v>-0.7162411314502698</v>
      </c>
      <c r="M52" s="26">
        <f t="shared" si="5"/>
        <v>1.02</v>
      </c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</row>
    <row r="53" spans="1:32" ht="12.75">
      <c r="A53" s="1">
        <v>17.5</v>
      </c>
      <c r="B53" s="2">
        <f t="shared" si="11"/>
        <v>0.16183697286845125</v>
      </c>
      <c r="C53" s="5">
        <f t="shared" si="12"/>
        <v>-0.7195241790327662</v>
      </c>
      <c r="D53" s="8">
        <f t="shared" si="13"/>
        <v>1.05</v>
      </c>
      <c r="F53" s="21">
        <f t="shared" si="0"/>
        <v>-0.6889052242341289</v>
      </c>
      <c r="G53" s="21">
        <f t="shared" si="1"/>
        <v>0.9272618953025954</v>
      </c>
      <c r="I53" s="26">
        <f t="shared" si="9"/>
        <v>-0.16183697286845125</v>
      </c>
      <c r="J53" s="26">
        <f t="shared" si="10"/>
        <v>0.7195241790327662</v>
      </c>
      <c r="L53" s="26">
        <f t="shared" si="4"/>
        <v>-0.7195241790327662</v>
      </c>
      <c r="M53" s="26">
        <f t="shared" si="5"/>
        <v>1.05</v>
      </c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</row>
    <row r="54" spans="1:32" ht="12.75">
      <c r="A54" s="1">
        <v>18</v>
      </c>
      <c r="B54" s="2">
        <f t="shared" si="11"/>
        <v>0.48203119701817854</v>
      </c>
      <c r="C54" s="5">
        <f t="shared" si="12"/>
        <v>-0.5482206901433235</v>
      </c>
      <c r="D54" s="8">
        <f t="shared" si="13"/>
        <v>1.08</v>
      </c>
      <c r="F54" s="21">
        <f t="shared" si="0"/>
        <v>-0.7759983900273838</v>
      </c>
      <c r="G54" s="21">
        <f t="shared" si="1"/>
        <v>0.8049332190723023</v>
      </c>
      <c r="I54" s="26">
        <f t="shared" si="9"/>
        <v>-0.48203119701817854</v>
      </c>
      <c r="J54" s="26">
        <f t="shared" si="10"/>
        <v>0.5482206901433235</v>
      </c>
      <c r="L54" s="26">
        <f t="shared" si="4"/>
        <v>-0.5482206901433235</v>
      </c>
      <c r="M54" s="26">
        <f t="shared" si="5"/>
        <v>1.08</v>
      </c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</row>
    <row r="55" spans="1:32" ht="12.75">
      <c r="A55" s="1">
        <v>18.5</v>
      </c>
      <c r="B55" s="2">
        <f t="shared" si="11"/>
        <v>0.678806735733115</v>
      </c>
      <c r="C55" s="5">
        <f t="shared" si="12"/>
        <v>-0.24744224684429506</v>
      </c>
      <c r="D55" s="8">
        <f t="shared" si="13"/>
        <v>1.11</v>
      </c>
      <c r="F55" s="21">
        <f t="shared" si="0"/>
        <v>-0.6731185124886165</v>
      </c>
      <c r="G55" s="21">
        <f t="shared" si="1"/>
        <v>0.6999060918622689</v>
      </c>
      <c r="I55" s="26">
        <f t="shared" si="9"/>
        <v>-0.678806735733115</v>
      </c>
      <c r="J55" s="26">
        <f t="shared" si="10"/>
        <v>0.24744224684429506</v>
      </c>
      <c r="L55" s="26">
        <f t="shared" si="4"/>
        <v>-0.24744224684429506</v>
      </c>
      <c r="M55" s="26">
        <f t="shared" si="5"/>
        <v>1.11</v>
      </c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</row>
    <row r="56" spans="1:32" ht="12.75">
      <c r="A56" s="1">
        <v>19</v>
      </c>
      <c r="B56" s="2">
        <f t="shared" si="11"/>
        <v>0.7069238020034686</v>
      </c>
      <c r="C56" s="5">
        <f t="shared" si="12"/>
        <v>0.10716220490901093</v>
      </c>
      <c r="D56" s="8">
        <f t="shared" si="13"/>
        <v>1.1400000000000001</v>
      </c>
      <c r="F56" s="21">
        <f t="shared" si="0"/>
        <v>-0.40911689747521923</v>
      </c>
      <c r="G56" s="21">
        <f t="shared" si="1"/>
        <v>0.6431442283169839</v>
      </c>
      <c r="I56" s="26">
        <f t="shared" si="9"/>
        <v>-0.7069238020034686</v>
      </c>
      <c r="J56" s="26">
        <f t="shared" si="10"/>
        <v>-0.10716220490901093</v>
      </c>
      <c r="L56" s="26">
        <f t="shared" si="4"/>
        <v>0.10716220490901093</v>
      </c>
      <c r="M56" s="26">
        <f t="shared" si="5"/>
        <v>1.1400000000000001</v>
      </c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</row>
    <row r="57" spans="1:32" ht="12.75">
      <c r="A57" s="1">
        <v>19.5</v>
      </c>
      <c r="B57" s="2">
        <f t="shared" si="11"/>
        <v>0.5630390911433655</v>
      </c>
      <c r="C57" s="5">
        <f t="shared" si="12"/>
        <v>0.4284194578266178</v>
      </c>
      <c r="D57" s="8">
        <f t="shared" si="13"/>
        <v>1.1700000000000002</v>
      </c>
      <c r="F57" s="21">
        <f t="shared" si="0"/>
        <v>-0.051391797539061534</v>
      </c>
      <c r="G57" s="21">
        <f t="shared" si="1"/>
        <v>0.6532524265344988</v>
      </c>
      <c r="I57" s="26">
        <f t="shared" si="9"/>
        <v>-0.5630390911433655</v>
      </c>
      <c r="J57" s="26">
        <f t="shared" si="10"/>
        <v>-0.4284194578266178</v>
      </c>
      <c r="L57" s="26">
        <f t="shared" si="4"/>
        <v>0.4284194578266178</v>
      </c>
      <c r="M57" s="26">
        <f t="shared" si="5"/>
        <v>1.1700000000000002</v>
      </c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</row>
    <row r="58" spans="1:32" ht="12.75">
      <c r="A58" s="1">
        <v>20</v>
      </c>
      <c r="B58" s="2">
        <f t="shared" si="11"/>
        <v>0.28565744326937437</v>
      </c>
      <c r="C58" s="5">
        <f t="shared" si="12"/>
        <v>0.6390616755093393</v>
      </c>
      <c r="D58" s="8">
        <f t="shared" si="13"/>
        <v>1.2000000000000002</v>
      </c>
      <c r="F58" s="21">
        <f t="shared" si="0"/>
        <v>0.31128913011890946</v>
      </c>
      <c r="G58" s="21">
        <f t="shared" si="1"/>
        <v>0.7322075597538513</v>
      </c>
      <c r="I58" s="26">
        <f t="shared" si="9"/>
        <v>-0.28565744326937437</v>
      </c>
      <c r="J58" s="26">
        <f t="shared" si="10"/>
        <v>-0.6390616755093393</v>
      </c>
      <c r="L58" s="26">
        <f t="shared" si="4"/>
        <v>0.6390616755093393</v>
      </c>
      <c r="M58" s="26">
        <f t="shared" si="5"/>
        <v>1.2000000000000002</v>
      </c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</row>
    <row r="59" spans="1:32" ht="12.75">
      <c r="A59" s="1">
        <v>20.5</v>
      </c>
      <c r="B59" s="2">
        <f t="shared" si="11"/>
        <v>-0.055097770340389</v>
      </c>
      <c r="C59" s="5">
        <f t="shared" si="12"/>
        <v>0.6903046325380685</v>
      </c>
      <c r="D59" s="8">
        <f t="shared" si="13"/>
        <v>1.2300000000000002</v>
      </c>
      <c r="F59" s="21">
        <f t="shared" si="0"/>
        <v>0.590812145268727</v>
      </c>
      <c r="G59" s="21">
        <f t="shared" si="1"/>
        <v>0.8652232931115227</v>
      </c>
      <c r="I59" s="26">
        <f t="shared" si="9"/>
        <v>0.055097770340389</v>
      </c>
      <c r="J59" s="26">
        <f t="shared" si="10"/>
        <v>-0.6903046325380685</v>
      </c>
      <c r="L59" s="26">
        <f t="shared" si="4"/>
        <v>0.6903046325380685</v>
      </c>
      <c r="M59" s="26">
        <f t="shared" si="5"/>
        <v>1.2300000000000002</v>
      </c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</row>
    <row r="60" spans="1:32" ht="12.75">
      <c r="A60" s="1">
        <v>21</v>
      </c>
      <c r="B60" s="2">
        <f t="shared" si="11"/>
        <v>-0.3751945432536239</v>
      </c>
      <c r="C60" s="5">
        <f t="shared" si="12"/>
        <v>0.5731091123971984</v>
      </c>
      <c r="D60" s="8">
        <f t="shared" si="13"/>
        <v>1.26</v>
      </c>
      <c r="F60" s="21">
        <f t="shared" si="0"/>
        <v>0.7211234701952955</v>
      </c>
      <c r="G60" s="21">
        <f t="shared" si="1"/>
        <v>1.0246962676593288</v>
      </c>
      <c r="I60" s="26">
        <f t="shared" si="9"/>
        <v>0.3751945432536239</v>
      </c>
      <c r="J60" s="26">
        <f t="shared" si="10"/>
        <v>-0.5731091123971984</v>
      </c>
      <c r="L60" s="26">
        <f t="shared" si="4"/>
        <v>0.5731091123971984</v>
      </c>
      <c r="M60" s="26">
        <f t="shared" si="5"/>
        <v>1.26</v>
      </c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</row>
    <row r="61" spans="1:32" ht="12.75">
      <c r="A61" s="1">
        <v>21.5</v>
      </c>
      <c r="B61" s="2">
        <f t="shared" si="11"/>
        <v>-0.5974138954092472</v>
      </c>
      <c r="C61" s="5">
        <f t="shared" si="12"/>
        <v>0.3195354245963179</v>
      </c>
      <c r="D61" s="8">
        <f t="shared" si="13"/>
        <v>1.29</v>
      </c>
      <c r="F61" s="21">
        <f t="shared" si="0"/>
        <v>0.6738180664635274</v>
      </c>
      <c r="G61" s="21">
        <f t="shared" si="1"/>
        <v>1.1771877784739728</v>
      </c>
      <c r="I61" s="26">
        <f t="shared" si="9"/>
        <v>0.5974138954092472</v>
      </c>
      <c r="J61" s="26">
        <f t="shared" si="10"/>
        <v>-0.3195354245963179</v>
      </c>
      <c r="L61" s="26">
        <f t="shared" si="4"/>
        <v>0.3195354245963179</v>
      </c>
      <c r="M61" s="26">
        <f t="shared" si="5"/>
        <v>1.29</v>
      </c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</row>
    <row r="62" spans="1:32" ht="12.75">
      <c r="A62" s="1">
        <v>22</v>
      </c>
      <c r="B62" s="2">
        <f t="shared" si="11"/>
        <v>-0.6699737536844069</v>
      </c>
      <c r="C62" s="5">
        <f t="shared" si="12"/>
        <v>-0.005930377224570597</v>
      </c>
      <c r="D62" s="8">
        <f t="shared" si="13"/>
        <v>1.32</v>
      </c>
      <c r="F62" s="21">
        <f t="shared" si="0"/>
        <v>0.46423732579942834</v>
      </c>
      <c r="G62" s="21">
        <f t="shared" si="1"/>
        <v>1.2916768892344566</v>
      </c>
      <c r="I62" s="26">
        <f t="shared" si="9"/>
        <v>0.6699737536844069</v>
      </c>
      <c r="J62" s="26">
        <f t="shared" si="10"/>
        <v>0.005930377224570597</v>
      </c>
      <c r="L62" s="26">
        <f t="shared" si="4"/>
        <v>-0.005930377224570597</v>
      </c>
      <c r="M62" s="26">
        <f t="shared" si="5"/>
        <v>1.32</v>
      </c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</row>
    <row r="63" spans="1:32" ht="12.75">
      <c r="A63" s="1">
        <v>22.5</v>
      </c>
      <c r="B63" s="2">
        <f t="shared" si="11"/>
        <v>-0.5785643240619541</v>
      </c>
      <c r="C63" s="5">
        <f t="shared" si="12"/>
        <v>-0.3227531145050876</v>
      </c>
      <c r="D63" s="8">
        <f t="shared" si="13"/>
        <v>1.35</v>
      </c>
      <c r="F63" s="21">
        <f t="shared" si="0"/>
        <v>0.14679253523929775</v>
      </c>
      <c r="G63" s="21">
        <f t="shared" si="1"/>
        <v>1.3470481363227016</v>
      </c>
      <c r="I63" s="26">
        <f t="shared" si="9"/>
        <v>0.5785643240619541</v>
      </c>
      <c r="J63" s="26">
        <f t="shared" si="10"/>
        <v>0.3227531145050876</v>
      </c>
      <c r="L63" s="26">
        <f t="shared" si="4"/>
        <v>-0.3227531145050876</v>
      </c>
      <c r="M63" s="26">
        <f t="shared" si="5"/>
        <v>1.35</v>
      </c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</row>
    <row r="64" spans="1:32" ht="12.75">
      <c r="A64" s="1">
        <v>23</v>
      </c>
      <c r="B64" s="2">
        <f t="shared" si="11"/>
        <v>-0.3490056283183754</v>
      </c>
      <c r="C64" s="5">
        <f t="shared" si="12"/>
        <v>-0.5542743647347368</v>
      </c>
      <c r="D64" s="8">
        <f t="shared" si="13"/>
        <v>1.3800000000000001</v>
      </c>
      <c r="F64" s="21">
        <f t="shared" si="0"/>
        <v>-0.1991155519649267</v>
      </c>
      <c r="G64" s="21">
        <f t="shared" si="1"/>
        <v>1.3370068428583788</v>
      </c>
      <c r="I64" s="26">
        <f t="shared" si="9"/>
        <v>0.3490056283183754</v>
      </c>
      <c r="J64" s="26">
        <f t="shared" si="10"/>
        <v>0.5542743647347368</v>
      </c>
      <c r="L64" s="26">
        <f t="shared" si="4"/>
        <v>-0.5542743647347368</v>
      </c>
      <c r="M64" s="26">
        <f t="shared" si="5"/>
        <v>1.3800000000000001</v>
      </c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</row>
    <row r="65" spans="1:32" ht="12.75">
      <c r="A65" s="1">
        <v>23.5</v>
      </c>
      <c r="B65" s="2">
        <f t="shared" si="11"/>
        <v>-0.0400836778613873</v>
      </c>
      <c r="C65" s="5">
        <f t="shared" si="12"/>
        <v>-0.646258113116659</v>
      </c>
      <c r="D65" s="8">
        <f t="shared" si="13"/>
        <v>1.4100000000000001</v>
      </c>
      <c r="F65" s="21">
        <f t="shared" si="0"/>
        <v>-0.48894791599035614</v>
      </c>
      <c r="G65" s="21">
        <f t="shared" si="1"/>
        <v>1.2712809098748175</v>
      </c>
      <c r="I65" s="26">
        <f t="shared" si="9"/>
        <v>0.0400836778613873</v>
      </c>
      <c r="J65" s="26">
        <f t="shared" si="10"/>
        <v>0.646258113116659</v>
      </c>
      <c r="L65" s="26">
        <f t="shared" si="4"/>
        <v>-0.646258113116659</v>
      </c>
      <c r="M65" s="26">
        <f t="shared" si="5"/>
        <v>1.4100000000000001</v>
      </c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1:13" ht="12.75">
      <c r="A66" s="1">
        <v>24</v>
      </c>
      <c r="B66" s="2">
        <f t="shared" si="11"/>
        <v>0.2714745646956781</v>
      </c>
      <c r="C66" s="5">
        <f t="shared" si="12"/>
        <v>-0.5795701516842393</v>
      </c>
      <c r="D66" s="8">
        <f t="shared" si="13"/>
        <v>1.4400000000000002</v>
      </c>
      <c r="F66" s="21">
        <f t="shared" si="0"/>
        <v>-0.6536883166343661</v>
      </c>
      <c r="G66" s="21">
        <f t="shared" si="1"/>
        <v>1.1728979326933606</v>
      </c>
      <c r="I66" s="26">
        <f t="shared" si="9"/>
        <v>-0.2714745646956781</v>
      </c>
      <c r="J66" s="26">
        <f t="shared" si="10"/>
        <v>0.5795701516842393</v>
      </c>
      <c r="L66" s="26">
        <f t="shared" si="4"/>
        <v>-0.5795701516842393</v>
      </c>
      <c r="M66" s="26">
        <f t="shared" si="5"/>
        <v>1.4400000000000002</v>
      </c>
    </row>
    <row r="67" spans="1:13" ht="12.75">
      <c r="A67" s="1">
        <v>24.5</v>
      </c>
      <c r="B67" s="2">
        <f t="shared" si="11"/>
        <v>0.510054004899501</v>
      </c>
      <c r="C67" s="5">
        <f t="shared" si="12"/>
        <v>-0.37403363763969116</v>
      </c>
      <c r="D67" s="8">
        <f t="shared" si="13"/>
        <v>1.4700000000000002</v>
      </c>
      <c r="F67" s="21">
        <f t="shared" si="0"/>
        <v>-0.6562647135414037</v>
      </c>
      <c r="G67" s="21">
        <f t="shared" si="1"/>
        <v>1.072287825813113</v>
      </c>
      <c r="I67" s="26">
        <f t="shared" si="9"/>
        <v>-0.510054004899501</v>
      </c>
      <c r="J67" s="26">
        <f t="shared" si="10"/>
        <v>0.37403363763969116</v>
      </c>
      <c r="L67" s="26">
        <f t="shared" si="4"/>
        <v>-0.37403363763969116</v>
      </c>
      <c r="M67" s="26">
        <f t="shared" si="5"/>
        <v>1.4700000000000002</v>
      </c>
    </row>
    <row r="68" spans="1:13" ht="12.75">
      <c r="A68" s="1">
        <v>25</v>
      </c>
      <c r="B68" s="2">
        <f t="shared" si="11"/>
        <v>0.619501757414671</v>
      </c>
      <c r="C68" s="5">
        <f t="shared" si="12"/>
        <v>-0.08271984381110814</v>
      </c>
      <c r="D68" s="8">
        <f t="shared" si="13"/>
        <v>1.5000000000000002</v>
      </c>
      <c r="F68" s="21">
        <f t="shared" si="0"/>
        <v>-0.49982710523915613</v>
      </c>
      <c r="G68" s="21">
        <f t="shared" si="1"/>
        <v>0.9997183536670871</v>
      </c>
      <c r="I68" s="26">
        <f t="shared" si="9"/>
        <v>-0.619501757414671</v>
      </c>
      <c r="J68" s="26">
        <f t="shared" si="10"/>
        <v>0.08271984381110814</v>
      </c>
      <c r="L68" s="26">
        <f t="shared" si="4"/>
        <v>-0.08271984381110814</v>
      </c>
      <c r="M68" s="26">
        <f t="shared" si="5"/>
        <v>1.5000000000000002</v>
      </c>
    </row>
    <row r="69" spans="1:13" ht="12.75">
      <c r="A69" s="1">
        <v>25.5</v>
      </c>
      <c r="B69" s="2">
        <f t="shared" si="11"/>
        <v>0.5763220816994717</v>
      </c>
      <c r="C69" s="5">
        <f t="shared" si="12"/>
        <v>0.2217185336086889</v>
      </c>
      <c r="D69" s="8">
        <f t="shared" si="13"/>
        <v>1.53</v>
      </c>
      <c r="F69" s="21">
        <f t="shared" si="0"/>
        <v>-0.22605063030267905</v>
      </c>
      <c r="G69" s="21">
        <f t="shared" si="1"/>
        <v>0.9779435646834473</v>
      </c>
      <c r="I69" s="26">
        <f t="shared" si="9"/>
        <v>-0.5763220816994717</v>
      </c>
      <c r="J69" s="26">
        <f t="shared" si="10"/>
        <v>-0.2217185336086889</v>
      </c>
      <c r="L69" s="26">
        <f t="shared" si="4"/>
        <v>0.2217185336086889</v>
      </c>
      <c r="M69" s="26">
        <f t="shared" si="5"/>
        <v>1.53</v>
      </c>
    </row>
    <row r="70" spans="1:13" ht="12.75">
      <c r="A70" s="1">
        <v>26</v>
      </c>
      <c r="B70" s="2">
        <f t="shared" si="11"/>
        <v>0.3946207866204706</v>
      </c>
      <c r="C70" s="5">
        <f t="shared" si="12"/>
        <v>0.46516065479255764</v>
      </c>
      <c r="D70" s="8">
        <f t="shared" si="13"/>
        <v>1.56</v>
      </c>
      <c r="F70" s="21">
        <f>(-0.7*B70)+(0.8*C70)</f>
        <v>0.09589397319971676</v>
      </c>
      <c r="G70" s="21">
        <f>(-0.35*B70)+(-0.2*C70)+(0.8*D70)</f>
        <v>1.016850593724324</v>
      </c>
      <c r="I70" s="26">
        <f t="shared" si="9"/>
        <v>-0.3946207866204706</v>
      </c>
      <c r="J70" s="26">
        <f t="shared" si="10"/>
        <v>-0.46516065479255764</v>
      </c>
      <c r="L70" s="26">
        <f aca="true" t="shared" si="14" ref="L70:M74">(1*C70)</f>
        <v>0.46516065479255764</v>
      </c>
      <c r="M70" s="26">
        <f t="shared" si="14"/>
        <v>1.56</v>
      </c>
    </row>
    <row r="71" spans="1:13" ht="12.75">
      <c r="A71" s="1">
        <v>26.5</v>
      </c>
      <c r="B71" s="2">
        <f t="shared" si="11"/>
        <v>0.12178641003327716</v>
      </c>
      <c r="C71" s="5">
        <f t="shared" si="12"/>
        <v>0.59006297997011</v>
      </c>
      <c r="D71" s="8">
        <f t="shared" si="13"/>
        <v>1.59</v>
      </c>
      <c r="F71" s="21">
        <f>(-0.7*B71)+(0.8*C71)</f>
        <v>0.38679989695279404</v>
      </c>
      <c r="G71" s="21">
        <f>(-0.35*B71)+(-0.2*C71)+(0.8*D71)</f>
        <v>1.1113621604943313</v>
      </c>
      <c r="I71" s="26">
        <f t="shared" si="9"/>
        <v>-0.12178641003327716</v>
      </c>
      <c r="J71" s="26">
        <f t="shared" si="10"/>
        <v>-0.59006297997011</v>
      </c>
      <c r="L71" s="26">
        <f t="shared" si="14"/>
        <v>0.59006297997011</v>
      </c>
      <c r="M71" s="26">
        <f t="shared" si="14"/>
        <v>1.59</v>
      </c>
    </row>
    <row r="72" spans="1:13" ht="12.75">
      <c r="A72" s="1">
        <v>27</v>
      </c>
      <c r="B72" s="2">
        <f t="shared" si="11"/>
        <v>-0.17382259119663251</v>
      </c>
      <c r="C72" s="5">
        <f t="shared" si="12"/>
        <v>0.5690436774006793</v>
      </c>
      <c r="D72" s="8">
        <f t="shared" si="13"/>
        <v>1.62</v>
      </c>
      <c r="F72" s="21">
        <f>(-0.7*B72)+(0.8*C72)</f>
        <v>0.5769107557581863</v>
      </c>
      <c r="G72" s="21">
        <f>(-0.35*B72)+(-0.2*C72)+(0.8*D72)</f>
        <v>1.2430291714386859</v>
      </c>
      <c r="I72" s="26">
        <f t="shared" si="9"/>
        <v>0.17382259119663251</v>
      </c>
      <c r="J72" s="26">
        <f t="shared" si="10"/>
        <v>-0.5690436774006793</v>
      </c>
      <c r="L72" s="26">
        <f t="shared" si="14"/>
        <v>0.5690436774006793</v>
      </c>
      <c r="M72" s="26">
        <f t="shared" si="14"/>
        <v>1.62</v>
      </c>
    </row>
    <row r="73" spans="1:13" ht="12.75">
      <c r="A73" s="1">
        <v>27.5</v>
      </c>
      <c r="B73" s="2">
        <f t="shared" si="11"/>
        <v>-0.4199960941580532</v>
      </c>
      <c r="C73" s="5">
        <f t="shared" si="12"/>
        <v>0.4108035185973699</v>
      </c>
      <c r="D73" s="8">
        <f t="shared" si="13"/>
        <v>1.6500000000000001</v>
      </c>
      <c r="F73" s="21">
        <f>(-0.7*B73)+(0.8*C73)</f>
        <v>0.6226400807885332</v>
      </c>
      <c r="G73" s="21">
        <f>(-0.35*B73)+(-0.2*C73)+(0.8*D73)</f>
        <v>1.3848379292358448</v>
      </c>
      <c r="I73" s="26">
        <f t="shared" si="9"/>
        <v>0.4199960941580532</v>
      </c>
      <c r="J73" s="26">
        <f t="shared" si="10"/>
        <v>-0.4108035185973699</v>
      </c>
      <c r="L73" s="26">
        <f t="shared" si="14"/>
        <v>0.4108035185973699</v>
      </c>
      <c r="M73" s="26">
        <f t="shared" si="14"/>
        <v>1.6500000000000001</v>
      </c>
    </row>
    <row r="74" spans="1:13" ht="12.75">
      <c r="A74" s="1">
        <v>28</v>
      </c>
      <c r="B74" s="2">
        <f t="shared" si="11"/>
        <v>-0.5583114024618687</v>
      </c>
      <c r="C74" s="5">
        <f t="shared" si="12"/>
        <v>0.15712535721856408</v>
      </c>
      <c r="D74" s="8">
        <f t="shared" si="13"/>
        <v>1.6800000000000002</v>
      </c>
      <c r="F74" s="21">
        <f>(-0.7*B74)+(0.8*C74)</f>
        <v>0.5165182674981593</v>
      </c>
      <c r="G74" s="21">
        <f>(-0.35*B74)+(-0.2*C74)+(0.8*D74)</f>
        <v>1.5079839194179416</v>
      </c>
      <c r="I74" s="26">
        <f t="shared" si="9"/>
        <v>0.5583114024618687</v>
      </c>
      <c r="J74" s="26">
        <f t="shared" si="10"/>
        <v>-0.15712535721856408</v>
      </c>
      <c r="L74" s="26">
        <f t="shared" si="14"/>
        <v>0.15712535721856408</v>
      </c>
      <c r="M74" s="26">
        <f t="shared" si="14"/>
        <v>1.6800000000000002</v>
      </c>
    </row>
    <row r="79" ht="12.75">
      <c r="A79" s="40" t="s">
        <v>16</v>
      </c>
    </row>
    <row r="80" ht="12.75">
      <c r="A80" s="41" t="s">
        <v>17</v>
      </c>
    </row>
  </sheetData>
  <sheetProtection/>
  <mergeCells count="7">
    <mergeCell ref="I1:J1"/>
    <mergeCell ref="L1:M1"/>
    <mergeCell ref="B8:D8"/>
    <mergeCell ref="B12:D12"/>
    <mergeCell ref="F1:G1"/>
    <mergeCell ref="A1:D1"/>
    <mergeCell ref="B4:D4"/>
  </mergeCells>
  <hyperlinks>
    <hyperlink ref="A80" r:id="rId1" display="www.maclab.sk"/>
  </hyperlink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Pašák; www.maclab.sk</dc:creator>
  <cp:keywords/>
  <dc:description/>
  <cp:lastModifiedBy>Mac</cp:lastModifiedBy>
  <dcterms:created xsi:type="dcterms:W3CDTF">2016-11-22T20:58:26Z</dcterms:created>
  <dcterms:modified xsi:type="dcterms:W3CDTF">2016-12-30T09:12:31Z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