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13170" activeTab="0"/>
  </bookViews>
  <sheets>
    <sheet name="Háro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Mac</author>
  </authors>
  <commentList>
    <comment ref="D17" authorId="0">
      <text>
        <r>
          <rPr>
            <sz val="8"/>
            <rFont val="Tahoma"/>
            <family val="0"/>
          </rPr>
          <t xml:space="preserve">Parametrické rovnice cylindrickej špirály - skrutkovice
–––––––––––––––––––––––––––––––––––––––––––-
</t>
        </r>
        <r>
          <rPr>
            <b/>
            <sz val="12"/>
            <rFont val="Arial"/>
            <family val="2"/>
          </rPr>
          <t xml:space="preserve">   </t>
        </r>
        <r>
          <rPr>
            <b/>
            <sz val="12"/>
            <color indexed="57"/>
            <rFont val="Arial"/>
            <family val="2"/>
          </rPr>
          <t>x</t>
        </r>
        <r>
          <rPr>
            <b/>
            <sz val="12"/>
            <rFont val="Arial"/>
            <family val="2"/>
          </rPr>
          <t xml:space="preserve"> = COS (t)
   </t>
        </r>
        <r>
          <rPr>
            <b/>
            <sz val="12"/>
            <color indexed="10"/>
            <rFont val="Arial"/>
            <family val="2"/>
          </rPr>
          <t>y</t>
        </r>
        <r>
          <rPr>
            <b/>
            <sz val="12"/>
            <rFont val="Arial"/>
            <family val="2"/>
          </rPr>
          <t xml:space="preserve"> = SIN  (t)
   </t>
        </r>
        <r>
          <rPr>
            <b/>
            <sz val="12"/>
            <color indexed="40"/>
            <rFont val="Arial"/>
            <family val="2"/>
          </rPr>
          <t>z</t>
        </r>
        <r>
          <rPr>
            <b/>
            <sz val="12"/>
            <rFont val="Arial"/>
            <family val="2"/>
          </rPr>
          <t xml:space="preserve"> = c * t</t>
        </r>
        <r>
          <rPr>
            <sz val="8"/>
            <rFont val="Tahoma"/>
            <family val="0"/>
          </rPr>
          <t xml:space="preserve">
–––––––––––––––––––––––––––––––––––––––––––-
   c: stúpanie závitu (pitch thread)
   t: uhol v radiánoch (radians angle)</t>
        </r>
      </text>
    </comment>
  </commentList>
</comments>
</file>

<file path=xl/sharedStrings.xml><?xml version="1.0" encoding="utf-8"?>
<sst xmlns="http://schemas.openxmlformats.org/spreadsheetml/2006/main" count="21" uniqueCount="21">
  <si>
    <t>x</t>
  </si>
  <si>
    <t>y</t>
  </si>
  <si>
    <t>z</t>
  </si>
  <si>
    <t>3D</t>
  </si>
  <si>
    <t>2D</t>
  </si>
  <si>
    <t>x'</t>
  </si>
  <si>
    <t>y'</t>
  </si>
  <si>
    <t>t</t>
  </si>
  <si>
    <t>stúpanie závitu =</t>
  </si>
  <si>
    <t>parametrické rovnice skrutkovice</t>
  </si>
  <si>
    <r>
      <t>p</t>
    </r>
    <r>
      <rPr>
        <b/>
        <vertAlign val="subscript"/>
        <sz val="10"/>
        <rFont val="Arial"/>
        <family val="2"/>
      </rPr>
      <t>1</t>
    </r>
  </si>
  <si>
    <r>
      <t>p</t>
    </r>
    <r>
      <rPr>
        <b/>
        <vertAlign val="subscript"/>
        <sz val="10"/>
        <rFont val="Arial"/>
        <family val="2"/>
      </rPr>
      <t>2</t>
    </r>
  </si>
  <si>
    <r>
      <t>q</t>
    </r>
    <r>
      <rPr>
        <b/>
        <vertAlign val="subscript"/>
        <sz val="10"/>
        <rFont val="Arial"/>
        <family val="2"/>
      </rPr>
      <t>1</t>
    </r>
  </si>
  <si>
    <t>čiara osi x</t>
  </si>
  <si>
    <t>čiara osi y</t>
  </si>
  <si>
    <t>čiara osi z</t>
  </si>
  <si>
    <r>
      <t xml:space="preserve">koeficienty premietania: </t>
    </r>
    <r>
      <rPr>
        <b/>
        <sz val="10"/>
        <rFont val="Arial"/>
        <family val="2"/>
      </rPr>
      <t>šikmo zľava</t>
    </r>
  </si>
  <si>
    <t>© Matej Pašák</t>
  </si>
  <si>
    <t>www.maclab.sk</t>
  </si>
  <si>
    <r>
      <t>q</t>
    </r>
    <r>
      <rPr>
        <b/>
        <vertAlign val="subscript"/>
        <sz val="10"/>
        <rFont val="Arial"/>
        <family val="2"/>
      </rPr>
      <t>2</t>
    </r>
  </si>
  <si>
    <r>
      <t>r</t>
    </r>
    <r>
      <rPr>
        <b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</si>
</sst>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36" applyFont="1" applyAlignment="1" applyProtection="1">
      <alignment horizontal="left"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25"/>
          <c:w val="0.955"/>
          <c:h val="0.9555"/>
        </c:manualLayout>
      </c:layout>
      <c:scatterChart>
        <c:scatterStyle val="smoothMarker"/>
        <c:varyColors val="0"/>
        <c:ser>
          <c:idx val="1"/>
          <c:order val="0"/>
          <c:tx>
            <c:v>čiara na osi x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Hárok1!$F$5:$F$6</c:f>
              <c:numCache/>
            </c:numRef>
          </c:xVal>
          <c:yVal>
            <c:numRef>
              <c:f>Hárok1!$G$5:$G$6</c:f>
              <c:numCache/>
            </c:numRef>
          </c:yVal>
          <c:smooth val="1"/>
        </c:ser>
        <c:ser>
          <c:idx val="2"/>
          <c:order val="1"/>
          <c:tx>
            <c:v>čiara na osi 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Hárok1!$F$9:$F$10</c:f>
              <c:numCache/>
            </c:numRef>
          </c:xVal>
          <c:yVal>
            <c:numRef>
              <c:f>Hárok1!$G$9:$G$10</c:f>
              <c:numCache/>
            </c:numRef>
          </c:yVal>
          <c:smooth val="1"/>
        </c:ser>
        <c:ser>
          <c:idx val="3"/>
          <c:order val="2"/>
          <c:tx>
            <c:v>čiara na osi z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Hárok1!$F$13:$F$14</c:f>
              <c:numCache/>
            </c:numRef>
          </c:xVal>
          <c:yVal>
            <c:numRef>
              <c:f>Hárok1!$G$13:$G$14</c:f>
              <c:numCache/>
            </c:numRef>
          </c:yVal>
          <c:smooth val="1"/>
        </c:ser>
        <c:ser>
          <c:idx val="0"/>
          <c:order val="3"/>
          <c:tx>
            <c:v>Priemet skrutkovice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Hárok1!$F$18:$F$74</c:f>
              <c:numCache/>
            </c:numRef>
          </c:xVal>
          <c:yVal>
            <c:numRef>
              <c:f>Hárok1!$G$18:$G$74</c:f>
              <c:numCache/>
            </c:numRef>
          </c:yVal>
          <c:smooth val="1"/>
        </c:ser>
        <c:axId val="15466494"/>
        <c:axId val="4980719"/>
      </c:scatterChart>
      <c:valAx>
        <c:axId val="15466494"/>
        <c:scaling>
          <c:orientation val="minMax"/>
          <c:max val="4"/>
          <c:min val="-4"/>
        </c:scaling>
        <c:axPos val="b"/>
        <c:delete val="1"/>
        <c:majorTickMark val="out"/>
        <c:minorTickMark val="none"/>
        <c:tickLblPos val="nextTo"/>
        <c:crossAx val="4980719"/>
        <c:crosses val="autoZero"/>
        <c:crossBetween val="midCat"/>
        <c:dispUnits/>
      </c:valAx>
      <c:valAx>
        <c:axId val="4980719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154664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11</xdr:row>
      <xdr:rowOff>19050</xdr:rowOff>
    </xdr:from>
    <xdr:to>
      <xdr:col>15</xdr:col>
      <xdr:colOff>47625</xdr:colOff>
      <xdr:row>37</xdr:row>
      <xdr:rowOff>152400</xdr:rowOff>
    </xdr:to>
    <xdr:graphicFrame>
      <xdr:nvGraphicFramePr>
        <xdr:cNvPr id="1" name="Graf 1"/>
        <xdr:cNvGraphicFramePr/>
      </xdr:nvGraphicFramePr>
      <xdr:xfrm>
        <a:off x="4886325" y="1895475"/>
        <a:ext cx="4305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lab.s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S2" sqref="S2"/>
    </sheetView>
  </sheetViews>
  <sheetFormatPr defaultColWidth="9.140625" defaultRowHeight="12.75"/>
  <cols>
    <col min="1" max="1" width="9.140625" style="1" customWidth="1"/>
    <col min="2" max="2" width="9.140625" style="4" customWidth="1"/>
    <col min="3" max="3" width="9.140625" style="7" customWidth="1"/>
    <col min="4" max="4" width="9.140625" style="10" customWidth="1"/>
    <col min="5" max="5" width="9.140625" style="1" customWidth="1"/>
    <col min="6" max="7" width="9.140625" style="11" customWidth="1"/>
    <col min="8" max="16384" width="9.140625" style="1" customWidth="1"/>
  </cols>
  <sheetData>
    <row r="1" spans="1:7" ht="12.75">
      <c r="A1" s="42" t="s">
        <v>3</v>
      </c>
      <c r="B1" s="42"/>
      <c r="C1" s="42"/>
      <c r="D1" s="43"/>
      <c r="F1" s="41" t="s">
        <v>4</v>
      </c>
      <c r="G1" s="41"/>
    </row>
    <row r="2" spans="1:18" ht="13.5" thickBot="1">
      <c r="A2" s="18" t="s">
        <v>7</v>
      </c>
      <c r="B2" s="14" t="s">
        <v>0</v>
      </c>
      <c r="C2" s="15" t="s">
        <v>1</v>
      </c>
      <c r="D2" s="16" t="s">
        <v>2</v>
      </c>
      <c r="F2" s="13" t="s">
        <v>5</v>
      </c>
      <c r="G2" s="13" t="s">
        <v>6</v>
      </c>
      <c r="M2" s="19"/>
      <c r="O2" s="21"/>
      <c r="P2" s="22"/>
      <c r="Q2" s="23"/>
      <c r="R2" s="21"/>
    </row>
    <row r="3" spans="2:7" ht="12.75">
      <c r="B3" s="3"/>
      <c r="C3" s="6"/>
      <c r="D3" s="9"/>
      <c r="F3" s="12"/>
      <c r="G3" s="12"/>
    </row>
    <row r="4" spans="2:17" ht="12.75">
      <c r="B4" s="44" t="s">
        <v>13</v>
      </c>
      <c r="C4" s="44"/>
      <c r="D4" s="44"/>
      <c r="F4" s="12"/>
      <c r="G4" s="12"/>
      <c r="Q4" s="20"/>
    </row>
    <row r="5" spans="2:7" ht="12.75">
      <c r="B5" s="2">
        <v>-2.5</v>
      </c>
      <c r="C5" s="5">
        <v>0</v>
      </c>
      <c r="D5" s="8">
        <v>0</v>
      </c>
      <c r="F5" s="12">
        <f>($J$9*B5)+($L$9*C5)</f>
        <v>0.875</v>
      </c>
      <c r="G5" s="12">
        <f>($K$9*B5)+(C5*$M$9)+(D5*$N$9)</f>
        <v>0.875</v>
      </c>
    </row>
    <row r="6" spans="2:7" ht="13.5" customHeight="1" thickBot="1">
      <c r="B6" s="2">
        <v>2.5</v>
      </c>
      <c r="C6" s="5">
        <v>0</v>
      </c>
      <c r="D6" s="8">
        <v>0</v>
      </c>
      <c r="F6" s="12">
        <f>($J$9*B6)+($L$9*C6)</f>
        <v>-0.875</v>
      </c>
      <c r="G6" s="12">
        <f>($K$9*B6)+(C6*$M$9)+(D6*$N$9)</f>
        <v>-0.875</v>
      </c>
    </row>
    <row r="7" spans="2:14" ht="13.5" thickBot="1">
      <c r="B7" s="3"/>
      <c r="C7" s="6"/>
      <c r="D7" s="9"/>
      <c r="F7" s="12"/>
      <c r="G7" s="12"/>
      <c r="J7" s="38" t="s">
        <v>16</v>
      </c>
      <c r="K7" s="39"/>
      <c r="L7" s="39"/>
      <c r="M7" s="39"/>
      <c r="N7" s="40"/>
    </row>
    <row r="8" spans="2:14" ht="15.75">
      <c r="B8" s="36" t="s">
        <v>14</v>
      </c>
      <c r="C8" s="36"/>
      <c r="D8" s="36"/>
      <c r="F8" s="12"/>
      <c r="G8" s="12"/>
      <c r="J8" s="25" t="s">
        <v>10</v>
      </c>
      <c r="K8" s="26" t="s">
        <v>11</v>
      </c>
      <c r="L8" s="26" t="s">
        <v>12</v>
      </c>
      <c r="M8" s="26" t="s">
        <v>19</v>
      </c>
      <c r="N8" s="27" t="s">
        <v>20</v>
      </c>
    </row>
    <row r="9" spans="2:14" ht="13.5" thickBot="1">
      <c r="B9" s="2">
        <v>0</v>
      </c>
      <c r="C9" s="5">
        <v>-2</v>
      </c>
      <c r="D9" s="8">
        <v>0</v>
      </c>
      <c r="F9" s="12">
        <f>($J$9*B9)+($L$9*C9)</f>
        <v>-2</v>
      </c>
      <c r="G9" s="12">
        <f>($K$9*B9)+(C9*$M$9)+(D9*$N$9)</f>
        <v>0</v>
      </c>
      <c r="J9" s="28">
        <v>-0.35</v>
      </c>
      <c r="K9" s="29">
        <v>-0.35</v>
      </c>
      <c r="L9" s="29">
        <v>1</v>
      </c>
      <c r="M9" s="29">
        <v>0</v>
      </c>
      <c r="N9" s="30">
        <v>1</v>
      </c>
    </row>
    <row r="10" spans="2:17" ht="13.5" thickBot="1">
      <c r="B10" s="2">
        <v>0</v>
      </c>
      <c r="C10" s="5">
        <v>2</v>
      </c>
      <c r="D10" s="8">
        <v>0</v>
      </c>
      <c r="F10" s="12">
        <f>($J$9*B10)+($L$9*C10)</f>
        <v>2</v>
      </c>
      <c r="G10" s="12">
        <f>($K$9*B10)+(C10*$M$9)+(D10*$N$9)</f>
        <v>0</v>
      </c>
      <c r="Q10" s="11"/>
    </row>
    <row r="11" spans="2:15" ht="13.5" thickBot="1">
      <c r="B11" s="17"/>
      <c r="C11" s="17"/>
      <c r="D11" s="17"/>
      <c r="F11" s="12"/>
      <c r="G11" s="12"/>
      <c r="J11" s="19"/>
      <c r="K11" s="19" t="s">
        <v>8</v>
      </c>
      <c r="L11" s="24">
        <f>0.1-(O11/100)</f>
        <v>0.05</v>
      </c>
      <c r="O11" s="1">
        <v>5</v>
      </c>
    </row>
    <row r="12" spans="2:7" ht="12.75">
      <c r="B12" s="37" t="s">
        <v>15</v>
      </c>
      <c r="C12" s="37"/>
      <c r="D12" s="37"/>
      <c r="F12" s="12"/>
      <c r="G12" s="12"/>
    </row>
    <row r="13" spans="2:7" ht="12.75">
      <c r="B13" s="2">
        <v>0</v>
      </c>
      <c r="C13" s="5">
        <v>0</v>
      </c>
      <c r="D13" s="8">
        <v>-2</v>
      </c>
      <c r="F13" s="12">
        <f>($J$9*B13)+($L$9*C13)</f>
        <v>0</v>
      </c>
      <c r="G13" s="12">
        <f>($K$9*B13)+(C13*$M$9)+(D13*$N$9)</f>
        <v>-2</v>
      </c>
    </row>
    <row r="14" spans="2:7" ht="12.75">
      <c r="B14" s="2">
        <v>0</v>
      </c>
      <c r="C14" s="5">
        <v>0</v>
      </c>
      <c r="D14" s="8">
        <v>2</v>
      </c>
      <c r="F14" s="12">
        <f>($J$9*B14)+($L$9*C14)</f>
        <v>0</v>
      </c>
      <c r="G14" s="12">
        <f>($K$9*B14)+(C14*$M$9)+(D14*$N$9)</f>
        <v>2</v>
      </c>
    </row>
    <row r="15" spans="2:7" ht="12.75">
      <c r="B15" s="3"/>
      <c r="C15" s="6"/>
      <c r="D15" s="9"/>
      <c r="F15" s="12"/>
      <c r="G15" s="12"/>
    </row>
    <row r="16" spans="2:7" ht="12.75">
      <c r="B16" s="17"/>
      <c r="C16" s="17"/>
      <c r="D16" s="17"/>
      <c r="F16" s="12"/>
      <c r="G16" s="12"/>
    </row>
    <row r="17" spans="2:7" ht="12.75">
      <c r="B17" s="35" t="s">
        <v>9</v>
      </c>
      <c r="C17" s="33"/>
      <c r="D17" s="34"/>
      <c r="F17" s="12"/>
      <c r="G17" s="12"/>
    </row>
    <row r="18" spans="1:7" ht="12.75">
      <c r="A18" s="1">
        <v>0</v>
      </c>
      <c r="B18" s="2">
        <f>COS(A18)</f>
        <v>1</v>
      </c>
      <c r="C18" s="5">
        <f>SIN(A18)</f>
        <v>0</v>
      </c>
      <c r="D18" s="8">
        <f>A18*$L$11</f>
        <v>0</v>
      </c>
      <c r="F18" s="12">
        <f aca="true" t="shared" si="0" ref="F18:F49">($J$9*B18)+($L$9*C18)</f>
        <v>-0.35</v>
      </c>
      <c r="G18" s="12">
        <f aca="true" t="shared" si="1" ref="G18:G49">($K$9*B18)+(C18*$M$9)+(D18*$N$9)</f>
        <v>-0.35</v>
      </c>
    </row>
    <row r="19" spans="1:7" ht="12.75">
      <c r="A19" s="1">
        <v>0.5</v>
      </c>
      <c r="B19" s="2">
        <f aca="true" t="shared" si="2" ref="B19:B74">COS(A19)</f>
        <v>0.8775825618903728</v>
      </c>
      <c r="C19" s="5">
        <f aca="true" t="shared" si="3" ref="C19:C74">SIN(A19)</f>
        <v>0.479425538604203</v>
      </c>
      <c r="D19" s="8">
        <f aca="true" t="shared" si="4" ref="D19:D74">A19*$L$11</f>
        <v>0.025</v>
      </c>
      <c r="F19" s="12">
        <f t="shared" si="0"/>
        <v>0.17227164194257255</v>
      </c>
      <c r="G19" s="12">
        <f t="shared" si="1"/>
        <v>-0.28215389666163043</v>
      </c>
    </row>
    <row r="20" spans="1:7" ht="12.75">
      <c r="A20" s="1">
        <v>1</v>
      </c>
      <c r="B20" s="2">
        <f t="shared" si="2"/>
        <v>0.5403023058681398</v>
      </c>
      <c r="C20" s="5">
        <f t="shared" si="3"/>
        <v>0.8414709848078965</v>
      </c>
      <c r="D20" s="8">
        <f t="shared" si="4"/>
        <v>0.05</v>
      </c>
      <c r="F20" s="12">
        <f t="shared" si="0"/>
        <v>0.6523651777540476</v>
      </c>
      <c r="G20" s="12">
        <f t="shared" si="1"/>
        <v>-0.1391058070538489</v>
      </c>
    </row>
    <row r="21" spans="1:7" ht="12.75">
      <c r="A21" s="1">
        <v>1.5</v>
      </c>
      <c r="B21" s="2">
        <f t="shared" si="2"/>
        <v>0.0707372016677029</v>
      </c>
      <c r="C21" s="5">
        <f t="shared" si="3"/>
        <v>0.9974949866040544</v>
      </c>
      <c r="D21" s="8">
        <f t="shared" si="4"/>
        <v>0.07500000000000001</v>
      </c>
      <c r="F21" s="12">
        <f t="shared" si="0"/>
        <v>0.9727369660203584</v>
      </c>
      <c r="G21" s="12">
        <f t="shared" si="1"/>
        <v>0.050241979416304</v>
      </c>
    </row>
    <row r="22" spans="1:7" ht="12.75">
      <c r="A22" s="1">
        <v>2</v>
      </c>
      <c r="B22" s="2">
        <f t="shared" si="2"/>
        <v>-0.4161468365471424</v>
      </c>
      <c r="C22" s="5">
        <f t="shared" si="3"/>
        <v>0.9092974268256817</v>
      </c>
      <c r="D22" s="8">
        <f t="shared" si="4"/>
        <v>0.1</v>
      </c>
      <c r="F22" s="12">
        <f t="shared" si="0"/>
        <v>1.0549488196171815</v>
      </c>
      <c r="G22" s="12">
        <f t="shared" si="1"/>
        <v>0.24565139279149983</v>
      </c>
    </row>
    <row r="23" spans="1:7" ht="12.75">
      <c r="A23" s="1">
        <v>2.5</v>
      </c>
      <c r="B23" s="2">
        <f t="shared" si="2"/>
        <v>-0.8011436155469337</v>
      </c>
      <c r="C23" s="5">
        <f t="shared" si="3"/>
        <v>0.5984721441039565</v>
      </c>
      <c r="D23" s="8">
        <f t="shared" si="4"/>
        <v>0.125</v>
      </c>
      <c r="F23" s="12">
        <f t="shared" si="0"/>
        <v>0.8788724095453833</v>
      </c>
      <c r="G23" s="12">
        <f t="shared" si="1"/>
        <v>0.40540026544142677</v>
      </c>
    </row>
    <row r="24" spans="1:7" ht="12.75">
      <c r="A24" s="1">
        <v>3</v>
      </c>
      <c r="B24" s="2">
        <f t="shared" si="2"/>
        <v>-0.9899924966004454</v>
      </c>
      <c r="C24" s="5">
        <f t="shared" si="3"/>
        <v>0.1411200080598672</v>
      </c>
      <c r="D24" s="8">
        <f t="shared" si="4"/>
        <v>0.15000000000000002</v>
      </c>
      <c r="F24" s="12">
        <f t="shared" si="0"/>
        <v>0.4876173818700231</v>
      </c>
      <c r="G24" s="12">
        <f t="shared" si="1"/>
        <v>0.4964973738101559</v>
      </c>
    </row>
    <row r="25" spans="1:7" ht="12.75">
      <c r="A25" s="1">
        <v>3.5</v>
      </c>
      <c r="B25" s="2">
        <f t="shared" si="2"/>
        <v>-0.9364566872907963</v>
      </c>
      <c r="C25" s="5">
        <f t="shared" si="3"/>
        <v>-0.35078322768961984</v>
      </c>
      <c r="D25" s="8">
        <f t="shared" si="4"/>
        <v>0.17500000000000002</v>
      </c>
      <c r="F25" s="12">
        <f t="shared" si="0"/>
        <v>-0.023023387137841134</v>
      </c>
      <c r="G25" s="12">
        <f t="shared" si="1"/>
        <v>0.5027598405517787</v>
      </c>
    </row>
    <row r="26" spans="1:7" ht="12.75">
      <c r="A26" s="1">
        <v>4</v>
      </c>
      <c r="B26" s="2">
        <f t="shared" si="2"/>
        <v>-0.6536436208636119</v>
      </c>
      <c r="C26" s="5">
        <f t="shared" si="3"/>
        <v>-0.7568024953079282</v>
      </c>
      <c r="D26" s="8">
        <f t="shared" si="4"/>
        <v>0.2</v>
      </c>
      <c r="F26" s="12">
        <f t="shared" si="0"/>
        <v>-0.528027228005664</v>
      </c>
      <c r="G26" s="12">
        <f t="shared" si="1"/>
        <v>0.4287752673022642</v>
      </c>
    </row>
    <row r="27" spans="1:7" ht="12.75">
      <c r="A27" s="1">
        <v>4.5</v>
      </c>
      <c r="B27" s="2">
        <f t="shared" si="2"/>
        <v>-0.2107957994307797</v>
      </c>
      <c r="C27" s="5">
        <f t="shared" si="3"/>
        <v>-0.977530117665097</v>
      </c>
      <c r="D27" s="8">
        <f t="shared" si="4"/>
        <v>0.225</v>
      </c>
      <c r="F27" s="12">
        <f t="shared" si="0"/>
        <v>-0.9037515878643241</v>
      </c>
      <c r="G27" s="12">
        <f t="shared" si="1"/>
        <v>0.2987785298007729</v>
      </c>
    </row>
    <row r="28" spans="1:7" ht="12.75">
      <c r="A28" s="1">
        <v>5</v>
      </c>
      <c r="B28" s="2">
        <f t="shared" si="2"/>
        <v>0.28366218546322625</v>
      </c>
      <c r="C28" s="5">
        <f t="shared" si="3"/>
        <v>-0.9589242746631385</v>
      </c>
      <c r="D28" s="8">
        <f t="shared" si="4"/>
        <v>0.25</v>
      </c>
      <c r="F28" s="12">
        <f t="shared" si="0"/>
        <v>-1.0582060395752677</v>
      </c>
      <c r="G28" s="12">
        <f t="shared" si="1"/>
        <v>0.1507182350878708</v>
      </c>
    </row>
    <row r="29" spans="1:7" ht="12.75">
      <c r="A29" s="1">
        <v>5.5</v>
      </c>
      <c r="B29" s="2">
        <f t="shared" si="2"/>
        <v>0.70866977429126</v>
      </c>
      <c r="C29" s="5">
        <f t="shared" si="3"/>
        <v>-0.7055403255703919</v>
      </c>
      <c r="D29" s="8">
        <f t="shared" si="4"/>
        <v>0.275</v>
      </c>
      <c r="F29" s="12">
        <f t="shared" si="0"/>
        <v>-0.9535747465723329</v>
      </c>
      <c r="G29" s="12">
        <f t="shared" si="1"/>
        <v>0.026965578998059042</v>
      </c>
    </row>
    <row r="30" spans="1:7" ht="12.75">
      <c r="A30" s="1">
        <v>6</v>
      </c>
      <c r="B30" s="2">
        <f t="shared" si="2"/>
        <v>0.960170286650366</v>
      </c>
      <c r="C30" s="5">
        <f t="shared" si="3"/>
        <v>-0.27941549819892586</v>
      </c>
      <c r="D30" s="8">
        <f t="shared" si="4"/>
        <v>0.30000000000000004</v>
      </c>
      <c r="F30" s="12">
        <f t="shared" si="0"/>
        <v>-0.6154750985265539</v>
      </c>
      <c r="G30" s="12">
        <f t="shared" si="1"/>
        <v>-0.036059600327628005</v>
      </c>
    </row>
    <row r="31" spans="1:7" ht="12.75">
      <c r="A31" s="1">
        <v>6.5</v>
      </c>
      <c r="B31" s="2">
        <f t="shared" si="2"/>
        <v>0.9765876257280235</v>
      </c>
      <c r="C31" s="5">
        <f t="shared" si="3"/>
        <v>0.21511998808781552</v>
      </c>
      <c r="D31" s="8">
        <f t="shared" si="4"/>
        <v>0.325</v>
      </c>
      <c r="F31" s="12">
        <f t="shared" si="0"/>
        <v>-0.12668568091699267</v>
      </c>
      <c r="G31" s="12">
        <f t="shared" si="1"/>
        <v>-0.016805669004808177</v>
      </c>
    </row>
    <row r="32" spans="1:7" ht="12.75">
      <c r="A32" s="1">
        <v>7</v>
      </c>
      <c r="B32" s="2">
        <f t="shared" si="2"/>
        <v>0.7539022543433046</v>
      </c>
      <c r="C32" s="5">
        <f t="shared" si="3"/>
        <v>0.6569865987187891</v>
      </c>
      <c r="D32" s="8">
        <f t="shared" si="4"/>
        <v>0.35000000000000003</v>
      </c>
      <c r="F32" s="12">
        <f t="shared" si="0"/>
        <v>0.39312080969863245</v>
      </c>
      <c r="G32" s="12">
        <f t="shared" si="1"/>
        <v>0.08613421097984342</v>
      </c>
    </row>
    <row r="33" spans="1:7" ht="12.75">
      <c r="A33" s="1">
        <v>7.5</v>
      </c>
      <c r="B33" s="2">
        <f t="shared" si="2"/>
        <v>0.3466353178350258</v>
      </c>
      <c r="C33" s="5">
        <f t="shared" si="3"/>
        <v>0.9379999767747389</v>
      </c>
      <c r="D33" s="8">
        <f t="shared" si="4"/>
        <v>0.375</v>
      </c>
      <c r="F33" s="12">
        <f t="shared" si="0"/>
        <v>0.8166776155324799</v>
      </c>
      <c r="G33" s="12">
        <f t="shared" si="1"/>
        <v>0.25367763875774096</v>
      </c>
    </row>
    <row r="34" spans="1:7" ht="12.75">
      <c r="A34" s="1">
        <v>8</v>
      </c>
      <c r="B34" s="2">
        <f t="shared" si="2"/>
        <v>-0.14550003380861354</v>
      </c>
      <c r="C34" s="5">
        <f t="shared" si="3"/>
        <v>0.9893582466233818</v>
      </c>
      <c r="D34" s="8">
        <f t="shared" si="4"/>
        <v>0.4</v>
      </c>
      <c r="F34" s="12">
        <f t="shared" si="0"/>
        <v>1.0402832584563966</v>
      </c>
      <c r="G34" s="12">
        <f t="shared" si="1"/>
        <v>0.45092501183301475</v>
      </c>
    </row>
    <row r="35" spans="1:7" ht="12.75">
      <c r="A35" s="1">
        <v>8.5</v>
      </c>
      <c r="B35" s="2">
        <f t="shared" si="2"/>
        <v>-0.6020119026848236</v>
      </c>
      <c r="C35" s="5">
        <f t="shared" si="3"/>
        <v>0.7984871126234903</v>
      </c>
      <c r="D35" s="8">
        <f t="shared" si="4"/>
        <v>0.42500000000000004</v>
      </c>
      <c r="F35" s="12">
        <f t="shared" si="0"/>
        <v>1.0091912785631785</v>
      </c>
      <c r="G35" s="12">
        <f t="shared" si="1"/>
        <v>0.6357041659396883</v>
      </c>
    </row>
    <row r="36" spans="1:7" ht="12.75">
      <c r="A36" s="1">
        <v>9</v>
      </c>
      <c r="B36" s="2">
        <f t="shared" si="2"/>
        <v>-0.9111302618846769</v>
      </c>
      <c r="C36" s="5">
        <f t="shared" si="3"/>
        <v>0.4121184852417566</v>
      </c>
      <c r="D36" s="8">
        <f t="shared" si="4"/>
        <v>0.45</v>
      </c>
      <c r="F36" s="12">
        <f t="shared" si="0"/>
        <v>0.7310140769013935</v>
      </c>
      <c r="G36" s="12">
        <f t="shared" si="1"/>
        <v>0.768895591659637</v>
      </c>
    </row>
    <row r="37" spans="1:7" ht="12.75">
      <c r="A37" s="1">
        <v>9.5</v>
      </c>
      <c r="B37" s="2">
        <f t="shared" si="2"/>
        <v>-0.9971721561963784</v>
      </c>
      <c r="C37" s="5">
        <f t="shared" si="3"/>
        <v>-0.0751511204618093</v>
      </c>
      <c r="D37" s="8">
        <f t="shared" si="4"/>
        <v>0.47500000000000003</v>
      </c>
      <c r="F37" s="12">
        <f t="shared" si="0"/>
        <v>0.2738591342069231</v>
      </c>
      <c r="G37" s="12">
        <f t="shared" si="1"/>
        <v>0.8240102546687325</v>
      </c>
    </row>
    <row r="38" spans="1:7" ht="12.75">
      <c r="A38" s="1">
        <v>10</v>
      </c>
      <c r="B38" s="2">
        <f t="shared" si="2"/>
        <v>-0.8390715290764524</v>
      </c>
      <c r="C38" s="5">
        <f t="shared" si="3"/>
        <v>-0.5440211108893698</v>
      </c>
      <c r="D38" s="8">
        <f t="shared" si="4"/>
        <v>0.5</v>
      </c>
      <c r="F38" s="12">
        <f t="shared" si="0"/>
        <v>-0.2503460757126114</v>
      </c>
      <c r="G38" s="12">
        <f t="shared" si="1"/>
        <v>0.7936750351767583</v>
      </c>
    </row>
    <row r="39" spans="1:7" ht="12.75">
      <c r="A39" s="1">
        <v>10.5</v>
      </c>
      <c r="B39" s="2">
        <f t="shared" si="2"/>
        <v>-0.4755369279959925</v>
      </c>
      <c r="C39" s="5">
        <f t="shared" si="3"/>
        <v>-0.87969575997167</v>
      </c>
      <c r="D39" s="8">
        <f t="shared" si="4"/>
        <v>0.525</v>
      </c>
      <c r="F39" s="12">
        <f t="shared" si="0"/>
        <v>-0.7132578351730727</v>
      </c>
      <c r="G39" s="12">
        <f t="shared" si="1"/>
        <v>0.6914379247985973</v>
      </c>
    </row>
    <row r="40" spans="1:7" ht="12.75">
      <c r="A40" s="1">
        <v>11</v>
      </c>
      <c r="B40" s="2">
        <f t="shared" si="2"/>
        <v>0.004425697988050785</v>
      </c>
      <c r="C40" s="5">
        <f t="shared" si="3"/>
        <v>-0.9999902065507035</v>
      </c>
      <c r="D40" s="8">
        <f t="shared" si="4"/>
        <v>0.55</v>
      </c>
      <c r="F40" s="12">
        <f t="shared" si="0"/>
        <v>-1.0015392008465211</v>
      </c>
      <c r="G40" s="12">
        <f t="shared" si="1"/>
        <v>0.5484510057041823</v>
      </c>
    </row>
    <row r="41" spans="1:7" ht="12.75">
      <c r="A41" s="1">
        <v>11.5</v>
      </c>
      <c r="B41" s="2">
        <f t="shared" si="2"/>
        <v>0.4833047587530059</v>
      </c>
      <c r="C41" s="5">
        <f t="shared" si="3"/>
        <v>-0.8754521746884285</v>
      </c>
      <c r="D41" s="8">
        <f t="shared" si="4"/>
        <v>0.5750000000000001</v>
      </c>
      <c r="F41" s="12">
        <f t="shared" si="0"/>
        <v>-1.0446088402519806</v>
      </c>
      <c r="G41" s="12">
        <f t="shared" si="1"/>
        <v>0.40584333443644804</v>
      </c>
    </row>
    <row r="42" spans="1:7" ht="12.75">
      <c r="A42" s="1">
        <v>12</v>
      </c>
      <c r="B42" s="2">
        <f t="shared" si="2"/>
        <v>0.8438539587324921</v>
      </c>
      <c r="C42" s="5">
        <f t="shared" si="3"/>
        <v>-0.5365729180004349</v>
      </c>
      <c r="D42" s="8">
        <f t="shared" si="4"/>
        <v>0.6000000000000001</v>
      </c>
      <c r="F42" s="12">
        <f t="shared" si="0"/>
        <v>-0.8319218035568072</v>
      </c>
      <c r="G42" s="12">
        <f t="shared" si="1"/>
        <v>0.30465111444362786</v>
      </c>
    </row>
    <row r="43" spans="1:7" ht="12.75">
      <c r="A43" s="1">
        <v>12.5</v>
      </c>
      <c r="B43" s="2">
        <f t="shared" si="2"/>
        <v>0.9977982791785807</v>
      </c>
      <c r="C43" s="5">
        <f t="shared" si="3"/>
        <v>-0.06632189735120068</v>
      </c>
      <c r="D43" s="8">
        <f t="shared" si="4"/>
        <v>0.625</v>
      </c>
      <c r="F43" s="12">
        <f t="shared" si="0"/>
        <v>-0.4155512950637039</v>
      </c>
      <c r="G43" s="12">
        <f t="shared" si="1"/>
        <v>0.2757706022874968</v>
      </c>
    </row>
    <row r="44" spans="1:7" ht="12.75">
      <c r="A44" s="1">
        <v>13</v>
      </c>
      <c r="B44" s="2">
        <f t="shared" si="2"/>
        <v>0.9074467814501962</v>
      </c>
      <c r="C44" s="5">
        <f t="shared" si="3"/>
        <v>0.4201670368266409</v>
      </c>
      <c r="D44" s="8">
        <f t="shared" si="4"/>
        <v>0.65</v>
      </c>
      <c r="F44" s="12">
        <f t="shared" si="0"/>
        <v>0.10256066331907226</v>
      </c>
      <c r="G44" s="12">
        <f t="shared" si="1"/>
        <v>0.33239362649243137</v>
      </c>
    </row>
    <row r="45" spans="1:7" ht="12.75">
      <c r="A45" s="1">
        <v>13.5</v>
      </c>
      <c r="B45" s="2">
        <f t="shared" si="2"/>
        <v>0.594920663309892</v>
      </c>
      <c r="C45" s="5">
        <f t="shared" si="3"/>
        <v>0.803784426551621</v>
      </c>
      <c r="D45" s="8">
        <f t="shared" si="4"/>
        <v>0.675</v>
      </c>
      <c r="F45" s="12">
        <f t="shared" si="0"/>
        <v>0.5955621943931588</v>
      </c>
      <c r="G45" s="12">
        <f t="shared" si="1"/>
        <v>0.46677776784153785</v>
      </c>
    </row>
    <row r="46" spans="1:7" ht="12.75">
      <c r="A46" s="1">
        <v>14</v>
      </c>
      <c r="B46" s="2">
        <f t="shared" si="2"/>
        <v>0.1367372182078336</v>
      </c>
      <c r="C46" s="5">
        <f t="shared" si="3"/>
        <v>0.9906073556948704</v>
      </c>
      <c r="D46" s="8">
        <f t="shared" si="4"/>
        <v>0.7000000000000001</v>
      </c>
      <c r="F46" s="12">
        <f t="shared" si="0"/>
        <v>0.9427493293221286</v>
      </c>
      <c r="G46" s="12">
        <f t="shared" si="1"/>
        <v>0.6521419736272583</v>
      </c>
    </row>
    <row r="47" spans="1:7" ht="12.75">
      <c r="A47" s="1">
        <v>14.5</v>
      </c>
      <c r="B47" s="2">
        <f t="shared" si="2"/>
        <v>-0.354924266788705</v>
      </c>
      <c r="C47" s="5">
        <f t="shared" si="3"/>
        <v>0.934895055524683</v>
      </c>
      <c r="D47" s="8">
        <f t="shared" si="4"/>
        <v>0.7250000000000001</v>
      </c>
      <c r="F47" s="12">
        <f t="shared" si="0"/>
        <v>1.0591185489007298</v>
      </c>
      <c r="G47" s="12">
        <f t="shared" si="1"/>
        <v>0.8492234933760469</v>
      </c>
    </row>
    <row r="48" spans="1:7" ht="12.75">
      <c r="A48" s="1">
        <v>15</v>
      </c>
      <c r="B48" s="2">
        <f t="shared" si="2"/>
        <v>-0.7596879128588213</v>
      </c>
      <c r="C48" s="5">
        <f t="shared" si="3"/>
        <v>0.6502878401571168</v>
      </c>
      <c r="D48" s="8">
        <f t="shared" si="4"/>
        <v>0.75</v>
      </c>
      <c r="F48" s="12">
        <f t="shared" si="0"/>
        <v>0.9161786096577043</v>
      </c>
      <c r="G48" s="12">
        <f t="shared" si="1"/>
        <v>1.0158907695005874</v>
      </c>
    </row>
    <row r="49" spans="1:7" ht="12.75">
      <c r="A49" s="1">
        <v>15.5</v>
      </c>
      <c r="B49" s="2">
        <f t="shared" si="2"/>
        <v>-0.9784534628188842</v>
      </c>
      <c r="C49" s="5">
        <f t="shared" si="3"/>
        <v>0.2064674819377966</v>
      </c>
      <c r="D49" s="8">
        <f t="shared" si="4"/>
        <v>0.775</v>
      </c>
      <c r="F49" s="12">
        <f t="shared" si="0"/>
        <v>0.5489261939244061</v>
      </c>
      <c r="G49" s="12">
        <f t="shared" si="1"/>
        <v>1.1174587119866095</v>
      </c>
    </row>
    <row r="50" spans="1:7" ht="12.75">
      <c r="A50" s="1">
        <v>16</v>
      </c>
      <c r="B50" s="2">
        <f t="shared" si="2"/>
        <v>-0.9576594803233847</v>
      </c>
      <c r="C50" s="5">
        <f t="shared" si="3"/>
        <v>-0.2879033166650653</v>
      </c>
      <c r="D50" s="8">
        <f t="shared" si="4"/>
        <v>0.8</v>
      </c>
      <c r="F50" s="12">
        <f aca="true" t="shared" si="5" ref="F50:F74">($J$9*B50)+($L$9*C50)</f>
        <v>0.04727750144811932</v>
      </c>
      <c r="G50" s="12">
        <f aca="true" t="shared" si="6" ref="G50:G74">($K$9*B50)+(C50*$M$9)+(D50*$N$9)</f>
        <v>1.1351808181131846</v>
      </c>
    </row>
    <row r="51" spans="1:7" ht="12.75">
      <c r="A51" s="1">
        <v>16.5</v>
      </c>
      <c r="B51" s="2">
        <f t="shared" si="2"/>
        <v>-0.7023970575027135</v>
      </c>
      <c r="C51" s="5">
        <f t="shared" si="3"/>
        <v>-0.711785342369123</v>
      </c>
      <c r="D51" s="8">
        <f t="shared" si="4"/>
        <v>0.8250000000000001</v>
      </c>
      <c r="F51" s="12">
        <f t="shared" si="5"/>
        <v>-0.46594637224317337</v>
      </c>
      <c r="G51" s="12">
        <f t="shared" si="6"/>
        <v>1.0708389701259498</v>
      </c>
    </row>
    <row r="52" spans="1:7" ht="12.75">
      <c r="A52" s="1">
        <v>17</v>
      </c>
      <c r="B52" s="2">
        <f t="shared" si="2"/>
        <v>-0.27516333805159693</v>
      </c>
      <c r="C52" s="5">
        <f t="shared" si="3"/>
        <v>-0.9613974918795568</v>
      </c>
      <c r="D52" s="8">
        <f t="shared" si="4"/>
        <v>0.8500000000000001</v>
      </c>
      <c r="F52" s="12">
        <f t="shared" si="5"/>
        <v>-0.8650903235614978</v>
      </c>
      <c r="G52" s="12">
        <f t="shared" si="6"/>
        <v>0.946307168318059</v>
      </c>
    </row>
    <row r="53" spans="1:7" ht="12.75">
      <c r="A53" s="1">
        <v>17.5</v>
      </c>
      <c r="B53" s="2">
        <f t="shared" si="2"/>
        <v>0.2194399632114593</v>
      </c>
      <c r="C53" s="5">
        <f t="shared" si="3"/>
        <v>-0.9756260054681576</v>
      </c>
      <c r="D53" s="8">
        <f t="shared" si="4"/>
        <v>0.875</v>
      </c>
      <c r="F53" s="12">
        <f t="shared" si="5"/>
        <v>-1.0524299925921683</v>
      </c>
      <c r="G53" s="12">
        <f t="shared" si="6"/>
        <v>0.7981960128759893</v>
      </c>
    </row>
    <row r="54" spans="1:7" ht="12.75">
      <c r="A54" s="1">
        <v>18</v>
      </c>
      <c r="B54" s="2">
        <f t="shared" si="2"/>
        <v>0.6603167082440802</v>
      </c>
      <c r="C54" s="5">
        <f t="shared" si="3"/>
        <v>-0.750987246771676</v>
      </c>
      <c r="D54" s="8">
        <f t="shared" si="4"/>
        <v>0.9</v>
      </c>
      <c r="F54" s="12">
        <f t="shared" si="5"/>
        <v>-0.9820980946571041</v>
      </c>
      <c r="G54" s="12">
        <f t="shared" si="6"/>
        <v>0.668889152114572</v>
      </c>
    </row>
    <row r="55" spans="1:7" ht="12.75">
      <c r="A55" s="1">
        <v>18.5</v>
      </c>
      <c r="B55" s="2">
        <f t="shared" si="2"/>
        <v>0.939524893748256</v>
      </c>
      <c r="C55" s="5">
        <f t="shared" si="3"/>
        <v>-0.34248061846961253</v>
      </c>
      <c r="D55" s="8">
        <f t="shared" si="4"/>
        <v>0.925</v>
      </c>
      <c r="F55" s="12">
        <f t="shared" si="5"/>
        <v>-0.6713143312815021</v>
      </c>
      <c r="G55" s="12">
        <f t="shared" si="6"/>
        <v>0.5961662871881105</v>
      </c>
    </row>
    <row r="56" spans="1:7" ht="12.75">
      <c r="A56" s="1">
        <v>19</v>
      </c>
      <c r="B56" s="2">
        <f t="shared" si="2"/>
        <v>0.9887046181866692</v>
      </c>
      <c r="C56" s="5">
        <f t="shared" si="3"/>
        <v>0.14987720966295234</v>
      </c>
      <c r="D56" s="8">
        <f t="shared" si="4"/>
        <v>0.9500000000000001</v>
      </c>
      <c r="F56" s="12">
        <f t="shared" si="5"/>
        <v>-0.19616940670238184</v>
      </c>
      <c r="G56" s="12">
        <f t="shared" si="6"/>
        <v>0.6039533836346659</v>
      </c>
    </row>
    <row r="57" spans="1:7" ht="12.75">
      <c r="A57" s="1">
        <v>19.5</v>
      </c>
      <c r="B57" s="2">
        <f t="shared" si="2"/>
        <v>0.7958149698139441</v>
      </c>
      <c r="C57" s="5">
        <f t="shared" si="3"/>
        <v>0.605539869719601</v>
      </c>
      <c r="D57" s="8">
        <f t="shared" si="4"/>
        <v>0.9750000000000001</v>
      </c>
      <c r="F57" s="12">
        <f t="shared" si="5"/>
        <v>0.32700463028472065</v>
      </c>
      <c r="G57" s="12">
        <f t="shared" si="6"/>
        <v>0.6964647605651197</v>
      </c>
    </row>
    <row r="58" spans="1:7" ht="12.75">
      <c r="A58" s="1">
        <v>20</v>
      </c>
      <c r="B58" s="2">
        <f t="shared" si="2"/>
        <v>0.40808206181339196</v>
      </c>
      <c r="C58" s="5">
        <f t="shared" si="3"/>
        <v>0.9129452507276277</v>
      </c>
      <c r="D58" s="8">
        <f t="shared" si="4"/>
        <v>1</v>
      </c>
      <c r="F58" s="12">
        <f t="shared" si="5"/>
        <v>0.7701165290929405</v>
      </c>
      <c r="G58" s="12">
        <f t="shared" si="6"/>
        <v>0.8571712783653128</v>
      </c>
    </row>
    <row r="59" spans="1:7" ht="12.75">
      <c r="A59" s="1">
        <v>20.5</v>
      </c>
      <c r="B59" s="2">
        <f t="shared" si="2"/>
        <v>-0.07956356727854007</v>
      </c>
      <c r="C59" s="5">
        <f t="shared" si="3"/>
        <v>0.9968297942787993</v>
      </c>
      <c r="D59" s="8">
        <f t="shared" si="4"/>
        <v>1.0250000000000001</v>
      </c>
      <c r="F59" s="12">
        <f t="shared" si="5"/>
        <v>1.0246770428262884</v>
      </c>
      <c r="G59" s="12">
        <f t="shared" si="6"/>
        <v>1.0528472485474891</v>
      </c>
    </row>
    <row r="60" spans="1:7" ht="12.75">
      <c r="A60" s="1">
        <v>21</v>
      </c>
      <c r="B60" s="2">
        <f t="shared" si="2"/>
        <v>-0.5477292602242684</v>
      </c>
      <c r="C60" s="5">
        <f t="shared" si="3"/>
        <v>0.8366556385360561</v>
      </c>
      <c r="D60" s="8">
        <f t="shared" si="4"/>
        <v>1.05</v>
      </c>
      <c r="F60" s="12">
        <f t="shared" si="5"/>
        <v>1.02836087961455</v>
      </c>
      <c r="G60" s="12">
        <f t="shared" si="6"/>
        <v>1.241705241078494</v>
      </c>
    </row>
    <row r="61" spans="1:7" ht="12.75">
      <c r="A61" s="1">
        <v>21.5</v>
      </c>
      <c r="B61" s="2">
        <f t="shared" si="2"/>
        <v>-0.8817917275413242</v>
      </c>
      <c r="C61" s="5">
        <f t="shared" si="3"/>
        <v>0.47163900309419615</v>
      </c>
      <c r="D61" s="8">
        <f t="shared" si="4"/>
        <v>1.075</v>
      </c>
      <c r="F61" s="12">
        <f t="shared" si="5"/>
        <v>0.7802661077336597</v>
      </c>
      <c r="G61" s="12">
        <f t="shared" si="6"/>
        <v>1.3836271046394635</v>
      </c>
    </row>
    <row r="62" spans="1:7" ht="12.75">
      <c r="A62" s="1">
        <v>22</v>
      </c>
      <c r="B62" s="2">
        <f t="shared" si="2"/>
        <v>-0.9999608263946371</v>
      </c>
      <c r="C62" s="5">
        <f t="shared" si="3"/>
        <v>-0.008851309290403876</v>
      </c>
      <c r="D62" s="8">
        <f t="shared" si="4"/>
        <v>1.1</v>
      </c>
      <c r="F62" s="12">
        <f t="shared" si="5"/>
        <v>0.3411349799477191</v>
      </c>
      <c r="G62" s="12">
        <f t="shared" si="6"/>
        <v>1.449986289238123</v>
      </c>
    </row>
    <row r="63" spans="1:7" ht="12.75">
      <c r="A63" s="1">
        <v>22.5</v>
      </c>
      <c r="B63" s="2">
        <f t="shared" si="2"/>
        <v>-0.8733046400935156</v>
      </c>
      <c r="C63" s="5">
        <f t="shared" si="3"/>
        <v>-0.4871745124605095</v>
      </c>
      <c r="D63" s="8">
        <f t="shared" si="4"/>
        <v>1.125</v>
      </c>
      <c r="F63" s="12">
        <f t="shared" si="5"/>
        <v>-0.1815178884277791</v>
      </c>
      <c r="G63" s="12">
        <f t="shared" si="6"/>
        <v>1.4306566240327303</v>
      </c>
    </row>
    <row r="64" spans="1:7" ht="12.75">
      <c r="A64" s="1">
        <v>23</v>
      </c>
      <c r="B64" s="2">
        <f t="shared" si="2"/>
        <v>-0.5328330203333975</v>
      </c>
      <c r="C64" s="5">
        <f t="shared" si="3"/>
        <v>-0.8462204041751706</v>
      </c>
      <c r="D64" s="8">
        <f t="shared" si="4"/>
        <v>1.1500000000000001</v>
      </c>
      <c r="F64" s="12">
        <f t="shared" si="5"/>
        <v>-0.6597288470584814</v>
      </c>
      <c r="G64" s="12">
        <f t="shared" si="6"/>
        <v>1.3364915571166893</v>
      </c>
    </row>
    <row r="65" spans="1:7" ht="12.75">
      <c r="A65" s="1">
        <v>23.5</v>
      </c>
      <c r="B65" s="2">
        <f t="shared" si="2"/>
        <v>-0.061905293994420546</v>
      </c>
      <c r="C65" s="5">
        <f t="shared" si="3"/>
        <v>-0.9980820279793963</v>
      </c>
      <c r="D65" s="8">
        <f t="shared" si="4"/>
        <v>1.175</v>
      </c>
      <c r="F65" s="12">
        <f t="shared" si="5"/>
        <v>-0.9764151750813491</v>
      </c>
      <c r="G65" s="12">
        <f t="shared" si="6"/>
        <v>1.1966668528980473</v>
      </c>
    </row>
    <row r="66" spans="1:7" ht="12.75">
      <c r="A66" s="1">
        <v>24</v>
      </c>
      <c r="B66" s="2">
        <f t="shared" si="2"/>
        <v>0.424179007336997</v>
      </c>
      <c r="C66" s="5">
        <f t="shared" si="3"/>
        <v>-0.9055783620066239</v>
      </c>
      <c r="D66" s="8">
        <f t="shared" si="4"/>
        <v>1.2000000000000002</v>
      </c>
      <c r="F66" s="12">
        <f t="shared" si="5"/>
        <v>-1.0540410145745729</v>
      </c>
      <c r="G66" s="12">
        <f t="shared" si="6"/>
        <v>1.0515373474320513</v>
      </c>
    </row>
    <row r="67" spans="1:7" ht="12.75">
      <c r="A67" s="1">
        <v>24.5</v>
      </c>
      <c r="B67" s="2">
        <f t="shared" si="2"/>
        <v>0.8064094939122546</v>
      </c>
      <c r="C67" s="5">
        <f t="shared" si="3"/>
        <v>-0.5913575298651244</v>
      </c>
      <c r="D67" s="8">
        <f t="shared" si="4"/>
        <v>1.225</v>
      </c>
      <c r="F67" s="12">
        <f t="shared" si="5"/>
        <v>-0.8736008527344135</v>
      </c>
      <c r="G67" s="12">
        <f t="shared" si="6"/>
        <v>0.942756677130711</v>
      </c>
    </row>
    <row r="68" spans="1:7" ht="12.75">
      <c r="A68" s="1">
        <v>25</v>
      </c>
      <c r="B68" s="2">
        <f t="shared" si="2"/>
        <v>0.9912028118634736</v>
      </c>
      <c r="C68" s="5">
        <f t="shared" si="3"/>
        <v>-0.13235175009777303</v>
      </c>
      <c r="D68" s="8">
        <f t="shared" si="4"/>
        <v>1.25</v>
      </c>
      <c r="F68" s="12">
        <f t="shared" si="5"/>
        <v>-0.47927273424998873</v>
      </c>
      <c r="G68" s="12">
        <f t="shared" si="6"/>
        <v>0.9030790158477843</v>
      </c>
    </row>
    <row r="69" spans="1:7" ht="12.75">
      <c r="A69" s="1">
        <v>25.5</v>
      </c>
      <c r="B69" s="2">
        <f t="shared" si="2"/>
        <v>0.933315112063922</v>
      </c>
      <c r="C69" s="5">
        <f t="shared" si="3"/>
        <v>0.3590583540221683</v>
      </c>
      <c r="D69" s="8">
        <f t="shared" si="4"/>
        <v>1.2750000000000001</v>
      </c>
      <c r="F69" s="12">
        <f t="shared" si="5"/>
        <v>0.03239806479979562</v>
      </c>
      <c r="G69" s="12">
        <f t="shared" si="6"/>
        <v>0.9483397107776275</v>
      </c>
    </row>
    <row r="70" spans="1:7" ht="12.75">
      <c r="A70" s="1">
        <v>26</v>
      </c>
      <c r="B70" s="2">
        <f t="shared" si="2"/>
        <v>0.6469193223286404</v>
      </c>
      <c r="C70" s="5">
        <f t="shared" si="3"/>
        <v>0.7625584504796027</v>
      </c>
      <c r="D70" s="8">
        <f t="shared" si="4"/>
        <v>1.3</v>
      </c>
      <c r="F70" s="12">
        <f t="shared" si="5"/>
        <v>0.5361366876645786</v>
      </c>
      <c r="G70" s="12">
        <f t="shared" si="6"/>
        <v>1.073578237184976</v>
      </c>
    </row>
    <row r="71" spans="1:7" ht="12.75">
      <c r="A71" s="1">
        <v>26.5</v>
      </c>
      <c r="B71" s="2">
        <f t="shared" si="2"/>
        <v>0.20213512038718198</v>
      </c>
      <c r="C71" s="5">
        <f t="shared" si="3"/>
        <v>0.979357643103917</v>
      </c>
      <c r="D71" s="8">
        <f t="shared" si="4"/>
        <v>1.3250000000000002</v>
      </c>
      <c r="F71" s="12">
        <f t="shared" si="5"/>
        <v>0.9086103509684034</v>
      </c>
      <c r="G71" s="12">
        <f t="shared" si="6"/>
        <v>1.2542527078644865</v>
      </c>
    </row>
    <row r="72" spans="1:7" ht="12.75">
      <c r="A72" s="1">
        <v>27</v>
      </c>
      <c r="B72" s="2">
        <f t="shared" si="2"/>
        <v>-0.2921388087338362</v>
      </c>
      <c r="C72" s="5">
        <f t="shared" si="3"/>
        <v>0.956375928404503</v>
      </c>
      <c r="D72" s="8">
        <f t="shared" si="4"/>
        <v>1.35</v>
      </c>
      <c r="F72" s="12">
        <f t="shared" si="5"/>
        <v>1.0586245114613457</v>
      </c>
      <c r="G72" s="12">
        <f t="shared" si="6"/>
        <v>1.4522485830568428</v>
      </c>
    </row>
    <row r="73" spans="1:7" ht="12.75">
      <c r="A73" s="1">
        <v>27.5</v>
      </c>
      <c r="B73" s="2">
        <f t="shared" si="2"/>
        <v>-0.7148869687796651</v>
      </c>
      <c r="C73" s="5">
        <f t="shared" si="3"/>
        <v>0.6992400316550977</v>
      </c>
      <c r="D73" s="8">
        <f t="shared" si="4"/>
        <v>1.375</v>
      </c>
      <c r="F73" s="12">
        <f t="shared" si="5"/>
        <v>0.9494504707279805</v>
      </c>
      <c r="G73" s="12">
        <f t="shared" si="6"/>
        <v>1.6252104390728828</v>
      </c>
    </row>
    <row r="74" spans="1:7" ht="12.75">
      <c r="A74" s="1">
        <v>28</v>
      </c>
      <c r="B74" s="2">
        <f t="shared" si="2"/>
        <v>-0.9626058663135666</v>
      </c>
      <c r="C74" s="5">
        <f t="shared" si="3"/>
        <v>0.27090578830786904</v>
      </c>
      <c r="D74" s="8">
        <f t="shared" si="4"/>
        <v>1.4000000000000001</v>
      </c>
      <c r="F74" s="12">
        <f t="shared" si="5"/>
        <v>0.6078178415176173</v>
      </c>
      <c r="G74" s="12">
        <f t="shared" si="6"/>
        <v>1.7369120532097484</v>
      </c>
    </row>
    <row r="81" ht="12.75">
      <c r="A81" s="31" t="s">
        <v>17</v>
      </c>
    </row>
    <row r="82" ht="12.75">
      <c r="A82" s="32" t="s">
        <v>18</v>
      </c>
    </row>
  </sheetData>
  <sheetProtection/>
  <mergeCells count="6">
    <mergeCell ref="B8:D8"/>
    <mergeCell ref="B12:D12"/>
    <mergeCell ref="J7:N7"/>
    <mergeCell ref="F1:G1"/>
    <mergeCell ref="A1:D1"/>
    <mergeCell ref="B4:D4"/>
  </mergeCells>
  <hyperlinks>
    <hyperlink ref="A82" r:id="rId1" display="www.maclab.sk"/>
  </hyperlink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Pašák; www.maclab.sk</dc:creator>
  <cp:keywords/>
  <dc:description/>
  <cp:lastModifiedBy>Mac</cp:lastModifiedBy>
  <dcterms:created xsi:type="dcterms:W3CDTF">2016-11-22T20:58:26Z</dcterms:created>
  <dcterms:modified xsi:type="dcterms:W3CDTF">2020-04-11T19:52:58Z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